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35" windowHeight="10995"/>
  </bookViews>
  <sheets>
    <sheet name="2кв2013" sheetId="12" r:id="rId1"/>
    <sheet name="1кв2013" sheetId="11" r:id="rId2"/>
    <sheet name="2012 (2)" sheetId="10" r:id="rId3"/>
    <sheet name="2012" sheetId="9" r:id="rId4"/>
    <sheet name="4кв 2011" sheetId="7" r:id="rId5"/>
    <sheet name="2011год" sheetId="6" r:id="rId6"/>
    <sheet name="3кв2012" sheetId="5" r:id="rId7"/>
    <sheet name="2кв2012" sheetId="4" r:id="rId8"/>
    <sheet name="1кв2012" sheetId="1" r:id="rId9"/>
    <sheet name="Лист2" sheetId="2" r:id="rId10"/>
    <sheet name="Лист3" sheetId="3" r:id="rId11"/>
  </sheets>
  <calcPr calcId="145621"/>
</workbook>
</file>

<file path=xl/calcChain.xml><?xml version="1.0" encoding="utf-8"?>
<calcChain xmlns="http://schemas.openxmlformats.org/spreadsheetml/2006/main">
  <c r="L26" i="12" l="1"/>
  <c r="K26" i="12"/>
  <c r="J26" i="12"/>
  <c r="I26" i="12"/>
  <c r="L26" i="11" l="1"/>
  <c r="K26" i="11"/>
  <c r="J26" i="11"/>
  <c r="I26" i="11"/>
  <c r="G48" i="10" l="1"/>
  <c r="K53" i="10"/>
  <c r="J53" i="10"/>
  <c r="G53" i="10"/>
  <c r="I53" i="10"/>
  <c r="K58" i="10"/>
  <c r="J58" i="10"/>
  <c r="I58" i="10"/>
  <c r="D58" i="10"/>
  <c r="L56" i="10" l="1"/>
  <c r="L55" i="10"/>
  <c r="K48" i="10"/>
  <c r="J48" i="10"/>
  <c r="I48" i="10"/>
  <c r="L51" i="10"/>
  <c r="D53" i="10"/>
  <c r="L53" i="10" l="1"/>
  <c r="L50" i="10"/>
  <c r="D48" i="10"/>
  <c r="L45" i="10"/>
  <c r="K43" i="10"/>
  <c r="J43" i="10"/>
  <c r="I43" i="10"/>
  <c r="G43" i="10"/>
  <c r="D43" i="10"/>
  <c r="L39" i="10" l="1"/>
  <c r="K39" i="10"/>
  <c r="J39" i="10"/>
  <c r="I39" i="10"/>
  <c r="G39" i="10"/>
  <c r="D39" i="10"/>
  <c r="L35" i="10"/>
  <c r="K33" i="10"/>
  <c r="L33" i="10" s="1"/>
  <c r="J33" i="10"/>
  <c r="I33" i="10"/>
  <c r="L25" i="10"/>
  <c r="L21" i="10"/>
  <c r="L17" i="10"/>
  <c r="L27" i="10"/>
  <c r="L26" i="10"/>
  <c r="G33" i="10"/>
  <c r="D33" i="10"/>
  <c r="D28" i="10"/>
  <c r="K28" i="10"/>
  <c r="L28" i="10" s="1"/>
  <c r="J28" i="10"/>
  <c r="I28" i="10"/>
  <c r="G28" i="10"/>
  <c r="K23" i="10"/>
  <c r="L23" i="10" s="1"/>
  <c r="J23" i="10"/>
  <c r="I23" i="10"/>
  <c r="G23" i="10"/>
  <c r="D23" i="10"/>
  <c r="K19" i="10"/>
  <c r="L19" i="10" s="1"/>
  <c r="J19" i="10"/>
  <c r="I19" i="10"/>
  <c r="G19" i="10"/>
  <c r="D19" i="10"/>
  <c r="K15" i="10"/>
  <c r="J15" i="10"/>
  <c r="I15" i="10"/>
  <c r="G15" i="10"/>
  <c r="D15" i="10"/>
  <c r="L13" i="10"/>
  <c r="K11" i="10"/>
  <c r="J11" i="10"/>
  <c r="I11" i="10"/>
  <c r="G11" i="10"/>
  <c r="D11" i="10"/>
  <c r="L9" i="10"/>
  <c r="J18" i="9"/>
  <c r="L15" i="10" l="1"/>
  <c r="L11" i="10"/>
  <c r="L15" i="9"/>
  <c r="L11" i="9" l="1"/>
  <c r="L10" i="9"/>
  <c r="L9" i="9"/>
  <c r="K18" i="9"/>
  <c r="I18" i="9"/>
  <c r="G18" i="9"/>
  <c r="D18" i="9"/>
  <c r="L17" i="9"/>
  <c r="L16" i="9"/>
  <c r="L14" i="9"/>
  <c r="L13" i="9"/>
  <c r="L12" i="9"/>
  <c r="K11" i="9"/>
  <c r="J11" i="9"/>
  <c r="I11" i="9"/>
  <c r="G11" i="9"/>
  <c r="D11" i="9"/>
  <c r="L18" i="9" l="1"/>
  <c r="J21" i="7" l="1"/>
  <c r="K21" i="7"/>
  <c r="L20" i="7"/>
  <c r="L19" i="7"/>
  <c r="L18" i="7"/>
  <c r="L9" i="7"/>
  <c r="L17" i="7"/>
  <c r="L16" i="7"/>
  <c r="L13" i="7"/>
  <c r="L14" i="7"/>
  <c r="L15" i="7"/>
  <c r="L12" i="7" l="1"/>
  <c r="L11" i="7"/>
  <c r="L10" i="7"/>
  <c r="L21" i="7" s="1"/>
  <c r="L8" i="7" l="1"/>
  <c r="L7" i="7"/>
  <c r="I21" i="7" l="1"/>
  <c r="K18" i="6" l="1"/>
  <c r="I18" i="6"/>
  <c r="G18" i="6"/>
  <c r="L17" i="6"/>
  <c r="D18" i="6"/>
  <c r="L16" i="6"/>
  <c r="L14" i="6"/>
  <c r="L13" i="6"/>
  <c r="L12" i="6"/>
  <c r="L11" i="6"/>
  <c r="K11" i="6"/>
  <c r="J11" i="6"/>
  <c r="I11" i="6"/>
  <c r="G11" i="6"/>
  <c r="D11" i="6"/>
  <c r="J22" i="5"/>
  <c r="K22" i="5"/>
  <c r="L22" i="5"/>
  <c r="I22" i="5"/>
  <c r="L18" i="6" l="1"/>
  <c r="J20" i="4"/>
  <c r="K20" i="4"/>
  <c r="L20" i="4"/>
  <c r="I20" i="4"/>
  <c r="J19" i="1"/>
  <c r="K19" i="1"/>
  <c r="L19" i="1"/>
  <c r="I19" i="1"/>
</calcChain>
</file>

<file path=xl/sharedStrings.xml><?xml version="1.0" encoding="utf-8"?>
<sst xmlns="http://schemas.openxmlformats.org/spreadsheetml/2006/main" count="562" uniqueCount="158">
  <si>
    <t xml:space="preserve">Информация </t>
  </si>
  <si>
    <t>долгосрочных целевых программ</t>
  </si>
  <si>
    <t>мунициального образования Белоярский сельсовет</t>
  </si>
  <si>
    <t>за 1 квартал 2012 год</t>
  </si>
  <si>
    <t>наименование муниципальной программы</t>
  </si>
  <si>
    <t>ЦСР</t>
  </si>
  <si>
    <t>Раздел</t>
  </si>
  <si>
    <t>П/разд</t>
  </si>
  <si>
    <t>ВР</t>
  </si>
  <si>
    <t>Мин</t>
  </si>
  <si>
    <t>сумма     на год</t>
  </si>
  <si>
    <t>Профинансировано с нач года</t>
  </si>
  <si>
    <t>кассовые расходы</t>
  </si>
  <si>
    <t>Выполнено с н/г</t>
  </si>
  <si>
    <t>О1</t>
  </si>
  <si>
    <t>к-во и наименование выполненных  мероприятий</t>
  </si>
  <si>
    <t xml:space="preserve"> "Реформирование муниципальных финансов на 2010-2012годы"</t>
  </si>
  <si>
    <t>О3</t>
  </si>
  <si>
    <t>О2</t>
  </si>
  <si>
    <t>"Пожарная безопасность в  мо Белоярскй сельсовет на 2011-2015 годы"</t>
  </si>
  <si>
    <t>"Повышение безопасности дорожного движения на территории мо Белоярский сельсовет на 2011-2015 годы"</t>
  </si>
  <si>
    <t>1.проведение диагностики газового оборудования 243,2тыс.руб. 2. дежурство членов ДНД на приспособ для целей пожартуш а/технике 13.8 тыс. руб.</t>
  </si>
  <si>
    <t>"Переселение граждан, проживающих на территории мо Белоярсий сельсовет , из аварийного жилищного фонда в 2011-2012 годах с учетом необходимости развития молоэтажного жилищного строительства"</t>
  </si>
  <si>
    <t>О5</t>
  </si>
  <si>
    <t>"Переселение граждан из аварийного жилищного фонда, проживающих на территории мо Белоярский сельсовет в 2012 году"</t>
  </si>
  <si>
    <t>"Модернизация коммунальной инфраструктуры мо Белоярский сельсовет на 2010-2015 годы"</t>
  </si>
  <si>
    <t>1.Спецоборудование для котельной</t>
  </si>
  <si>
    <t>"Молодежь села 2011-2013годы"</t>
  </si>
  <si>
    <t>О7</t>
  </si>
  <si>
    <t xml:space="preserve">"Энергосбережение и повышение энергоэффективности в муниципальном образовани Белоярский сельсовет на 2010-2015 годы" </t>
  </si>
  <si>
    <t>О8</t>
  </si>
  <si>
    <t>"Поддержка общественных организаций мо Белоярский сельсовет на 2011-2015 годы"</t>
  </si>
  <si>
    <t>О6</t>
  </si>
  <si>
    <t>О68</t>
  </si>
  <si>
    <t>"Развитие спорта и физической культуры в муниципальном образовании Белоярский сельсовет на 2011-2015 годы"</t>
  </si>
  <si>
    <t>О79</t>
  </si>
  <si>
    <t xml:space="preserve">О06 </t>
  </si>
  <si>
    <t>Главный бухгалтер</t>
  </si>
  <si>
    <t>Г.В.Моночина</t>
  </si>
  <si>
    <t>1. Приобретен сейф.</t>
  </si>
  <si>
    <t>за 2 квартал 2012 год</t>
  </si>
  <si>
    <t>"Оснащение многоквартирного жилого фонда коллективными приборами учета потребления коммунальных ресурсов на территории муниципального образования Белоярский сельсовет на 2012-2015 гг."</t>
  </si>
  <si>
    <t>"Социальное развитие села в муниципальном образовании Белоярский сельсовет на 2012-2015гг"</t>
  </si>
  <si>
    <t>1. Обучение, повышене квалификации 15.1т.р 2.Техническая инвентаризация, паспортизация34,1т.р 3.Кап ремонт т/трассы 230т.р 4. Приоб ооруд,орг тех, програм обеспеч 12,2т.р</t>
  </si>
  <si>
    <t>1.Вырубка деревьев 489т.р 2.Разметка дорожная 79,9т.р3. Дорожные знаки 14,4т.р</t>
  </si>
  <si>
    <r>
      <rPr>
        <b/>
        <sz val="9"/>
        <color theme="1"/>
        <rFont val="Calibri"/>
        <family val="2"/>
        <charset val="204"/>
        <scheme val="minor"/>
      </rPr>
      <t>1</t>
    </r>
    <r>
      <rPr>
        <sz val="9"/>
        <color theme="1"/>
        <rFont val="Calibri"/>
        <family val="2"/>
        <charset val="204"/>
        <scheme val="minor"/>
      </rPr>
      <t xml:space="preserve">.проведение диагностики газового оборудования 243,2тыс.руб. </t>
    </r>
    <r>
      <rPr>
        <b/>
        <sz val="9"/>
        <color theme="1"/>
        <rFont val="Calibri"/>
        <family val="2"/>
        <charset val="204"/>
        <scheme val="minor"/>
      </rPr>
      <t xml:space="preserve">2. </t>
    </r>
    <r>
      <rPr>
        <sz val="9"/>
        <color theme="1"/>
        <rFont val="Calibri"/>
        <family val="2"/>
        <charset val="204"/>
        <scheme val="minor"/>
      </rPr>
      <t>дежурство членов ДНД на приспособ для целей пожартуш а/технике 26,9 тыс. руб.</t>
    </r>
  </si>
  <si>
    <t>1.Строительство домов 512.4 тыс. руб</t>
  </si>
  <si>
    <t>1.Реконструкция котла 67.5 тыс. руб</t>
  </si>
  <si>
    <t>1.Энергопаспорт 60,0 т.р</t>
  </si>
  <si>
    <t>1.Содержание стадиона "Колос"  290 тыс. руб.  2.Проведение мероприятий на стадионе51тыс. руб 3.Приобретение оборудования , инвентаря, матер         21,8 тыс.руб 4. Устройство хок площадки Кайбалы 12тыс.руб.</t>
  </si>
  <si>
    <t>1.Содержание стадиона "Колос"  251.8 тыс. руб.  2.Проведение мероприятий на стадионе40.7 тыс. руб 3.Приобретение оборудования , инвентаря 13.5 тыс.руб.</t>
  </si>
  <si>
    <t>за 3 квартал 2012 год</t>
  </si>
  <si>
    <t>1.Вырубка деревьев 529т.р 2.Разметка дорожная 79,9т.р3. Дорожные знаки 22,2т.р</t>
  </si>
  <si>
    <t>1.Реконструкция котла 107,3тыс. руб  2.Оценка тех состояния и разработ проекта на усилентстроит констр здания кот№5 90,0т.р</t>
  </si>
  <si>
    <t>1. Обучение, повышене квалификации 19,2т.р 2.Техническая инвентаризация, паспортизация34,1т.р 3.Кап ремонт т/трассы 954,7т.р 4. Приоб ооруд,орг тех, програм обеспеч 16,1т.р 5. Матер стимулирование 10,7 т.р.</t>
  </si>
  <si>
    <t>"Чистая вода" 2010-2015 годы"</t>
  </si>
  <si>
    <t>1.Насос динамич КНС №1    2.Комплект ЗИП к насосу СД 160/45</t>
  </si>
  <si>
    <t>1.Содержание стадиона "Колос"  296,6 тыс. руб.  2.Проведение мероприятий на стадионе80,3тыс. руб в тч приз велосипед 9,3 тыс.р 3.Приобретение оборудования , инвентаря, матер         21,8 тыс.руб 4. Устройство хок площадки Кайбалы 12тыс.руб.</t>
  </si>
  <si>
    <t>"Развитие дорожно-уличной сеи муниципального образования Белоярский сельсовет на 2011-2015годы"</t>
  </si>
  <si>
    <t>фактическое поступ ср-в</t>
  </si>
  <si>
    <t>Финансирование долгосрочной целевой программы в 2011 году</t>
  </si>
  <si>
    <t>Наименование расходов и источников финансирования</t>
  </si>
  <si>
    <t>Финансовые затраты предусмот в утв Программе</t>
  </si>
  <si>
    <t>на 2011</t>
  </si>
  <si>
    <t>на весь период</t>
  </si>
  <si>
    <t>предус бюджетом на 2011г</t>
  </si>
  <si>
    <t xml:space="preserve">Выполнено </t>
  </si>
  <si>
    <t>наименов инвест проектов и мероприятий выпол за отч период</t>
  </si>
  <si>
    <t>Объем затрат на реализацию</t>
  </si>
  <si>
    <t>бюджетной целевой программы (подпрограммы)</t>
  </si>
  <si>
    <t>в 2011 году</t>
  </si>
  <si>
    <t>"Реформирование муниципальных финансов МО Белоярский сельсовет на 2010-2012 годы"</t>
  </si>
  <si>
    <t>за 4 квартал 2011 год</t>
  </si>
  <si>
    <t>Бюджет    РХ</t>
  </si>
  <si>
    <t>Местный бюджет</t>
  </si>
  <si>
    <t>Обучение, повышение квалификации</t>
  </si>
  <si>
    <t>Материальное стимулирование</t>
  </si>
  <si>
    <t>Техническая инвентаризация,паспортизация</t>
  </si>
  <si>
    <t>Капитальный ремонт теплотрассы</t>
  </si>
  <si>
    <t>Приобретение оборудования, оргтехники, програмнного обеспечения</t>
  </si>
  <si>
    <t>Всего</t>
  </si>
  <si>
    <t>Разработка генплана</t>
  </si>
  <si>
    <t>итого</t>
  </si>
  <si>
    <t>исполнитель: Администрация Белоярского сельсовета</t>
  </si>
  <si>
    <t>"Меры по профилактике терроризма и экстремизма, минимизация и ликвидация последствий проявления терроризма на территории муниципального образования Белоярский сельсовет на 2011-2015 годы"</t>
  </si>
  <si>
    <t>"Поддержка предпринимательства в муниципальном образовании Белоярский сельсовет на 2011-2015 годы"</t>
  </si>
  <si>
    <t>О4</t>
  </si>
  <si>
    <t>"Оснащение многоквартирного жилого фонда коллективными приборами учета потребления коммунальных ресурсов на территории муниципального образования Белоярский сельсовет на 2009-2011гг."</t>
  </si>
  <si>
    <t>"Развитие дорожно-уличной сети муниципального образования Белоярский сельсовет на 2011-2015годы"</t>
  </si>
  <si>
    <t>1, Монтаж банеров, изготовление табличек, щитов  32,6тыс. руб.</t>
  </si>
  <si>
    <t>1, Подарки на проведение конкурса среди предпринимателей по благоустройству</t>
  </si>
  <si>
    <t>1.Капитальный ремонт т/трассы 245 тыс.руб.2, Приобретение двигателей 95т.р 3,Капитальный ремонт котла 625,76тыс. руб.</t>
  </si>
  <si>
    <t>1,Приобретение двигателя 73,2 т.р.</t>
  </si>
  <si>
    <t>1, Проведение мероприятий (призы, билеты, чаепитие)</t>
  </si>
  <si>
    <t>1.Содержание стадиона "Колос"  482,7тыс. руб.  2.Проведение мероприятий на стадионе 27,7тыс. руб (призы,медали, грамоты) 3.Приобретение оборудования , инвентаря, матер  130,1 тыс.руб 4. Содержание хок площадки Кайбалы 29,4тыс.руб.</t>
  </si>
  <si>
    <t>1.Приобретение компьютера, програм. обеспечение</t>
  </si>
  <si>
    <t>1.Разработка проектно-сметной документации на водопровод</t>
  </si>
  <si>
    <t>1,Ямочный ремонт 73 т.р. 2.Дорожные знаки 14,5т.р 3,дорожная разметка 48 т.р</t>
  </si>
  <si>
    <t>1,Проведение мероприятий 8,3т.р</t>
  </si>
  <si>
    <t>Освещение пешеходных переходов</t>
  </si>
  <si>
    <t>в 2012 году</t>
  </si>
  <si>
    <t>на 2012</t>
  </si>
  <si>
    <t>предус бюджетом на 2012г</t>
  </si>
  <si>
    <t>Финансирование долгосрочной целевой программы в 2012 году</t>
  </si>
  <si>
    <t>Капитальный ремонт теплотрассы. Стр-во т/сетей у. Кирова 4</t>
  </si>
  <si>
    <t>"Равитие спорта и физической культуры в МО Белоярский сельсовет на 2011-2015 годы"</t>
  </si>
  <si>
    <t>1. Содержание стадиона "Колос"-362тыс. Руб. 2.Проведение мероприятий на стадионе 89,5тыс.руб.(призы, медали. Грамоты, приз-велосипед).3.Приобретение оборудования, инвенгтаря, материалов 23,2тыс.руб 4.Содержание хок площадки Кайбалы 12 тыс. руб5.Установка детской площадки 10,9тыс. руб</t>
  </si>
  <si>
    <t>бюджетных целевых программ (подпрограмм)</t>
  </si>
  <si>
    <t>"Поддержка общественных организаций муниципального образования Белоярский сельсовет на 2011-2015 годы"</t>
  </si>
  <si>
    <t>исполнитель: Администрация Белоярского сельсовета                                                                             тыс. руб.</t>
  </si>
  <si>
    <t>Поддержка общества инвалидов, Совета ветеранов, женсовета.</t>
  </si>
  <si>
    <t>"Повышение безопасности дорожного движения на территории МО Белоярский сельсовет на 2011-2015 годы"</t>
  </si>
  <si>
    <t>1.Проведение диагностики газового оборудования 243,2ыс. Руб. 2.Дежурство членов ДНД на приспособ. Для целей       пожаротуш А/технике 26.9тыс. Руб.3. Изготовление табличек "Пожарный гидрант" 0.7 тыс.руб.</t>
  </si>
  <si>
    <t>"Пожарная безопасность в МО Белоярский сельсовет на 2011-2015 годы"</t>
  </si>
  <si>
    <t>1.Вырубка деревьев 529тыс.руб. Разметка дорожная 140.1тыс.руб. 3.Дорожные знаки 74.4тыс.руб.</t>
  </si>
  <si>
    <t>"Переселение граждан проживающих на территории МО Белоярский сельсовет, из аварийного жилищного фонда в 2011-2012 годах с учетом необходимости развития малоэтажного жилищного строительства"</t>
  </si>
  <si>
    <t>Госкорпорация Фонд содействия реформированию ЖКХ</t>
  </si>
  <si>
    <t>"Переселение граждан проживающих на территории МО Белоярский сельсовет, из аварийного жилищного фонда в 2012 годах с учетом необходимости развития малоэтажного жилищного строительства"</t>
  </si>
  <si>
    <t>Строительство домов для переселения Ленина 190</t>
  </si>
  <si>
    <t>Строительство домов для переселения Мира №8, Советская 27</t>
  </si>
  <si>
    <t>"Молодежь села 2011-2013 годы"</t>
  </si>
  <si>
    <t>Приобретен сейф для молодежной оргагнизации</t>
  </si>
  <si>
    <t>"Чистая вода 2010-2015 годы"</t>
  </si>
  <si>
    <t>1.Насос динамич КНС№1 65 тыс.руб.2.Комплект ЭИП к насосу СД 160/45  51 тыс. руб.</t>
  </si>
  <si>
    <t>прочие источники</t>
  </si>
  <si>
    <t>"Социальное развитие села в муниципальном образовании Белоярский сельсовет на 2012-2015 годы"</t>
  </si>
  <si>
    <t>Бюджет МО Алтайский район</t>
  </si>
  <si>
    <t>"Энергосбережение и повышение энергоэффективности   в муниципальном образовании Белоярский сельсовет на 2010-2015 годы"</t>
  </si>
  <si>
    <t>Изготовление энергопаспорта МБУК Кайбальский СДК</t>
  </si>
  <si>
    <t>"Модернизация коммунальной инфраструктуры МО Белоярский сельсовет на 2010-2015 годы"</t>
  </si>
  <si>
    <t>Бюджет РХ</t>
  </si>
  <si>
    <t>1.Реконструкция котла 107,3тыс.руб. 2.Оценка техсостояния и разработка проекта на усилен. Строит. Конструкции здания котельной №5 90тыс.руб .3. Спецоборудование для котельной (субсидия) №5.</t>
  </si>
  <si>
    <t>1.кап ремонт т/тр Ленина -3561,7тыс. Руб.2.Реконстр котла кот.№5-1815тыс.руб.</t>
  </si>
  <si>
    <t>Кап. ремонт т/трассы</t>
  </si>
  <si>
    <t>"Оснащение многоквартирного жилого фонда коллективными приборами учета потребления коммунальных ресурсов на территории МО Белоярский сельсовет на 2012-2015годы"</t>
  </si>
  <si>
    <t xml:space="preserve">Средства управляющей </t>
  </si>
  <si>
    <t>Установка приборов учета:Ленина 29Б,29А,Мира 16,14,12,5А,4А, Садовый 5А,5В,5Б,Пушкина 30,Кайбалы Гагарина 31, 31А.</t>
  </si>
  <si>
    <t>Поддержка предпринимателства в муниципальном образовании Белоярский сельсове на 2011-2015 годы"</t>
  </si>
  <si>
    <t>"Переселение граждан, проживающих на территории мо Белоярсий сельсовет , из аварийного жилищного фонда в 2011-2013 годах с учетом необходимости развития молоэтажного жилищного строительства"</t>
  </si>
  <si>
    <t>"Переселение граждан из аварийного жилищного фонда, проживающих на территории мо Белоярский сельсовет в 2012 -2013годах"</t>
  </si>
  <si>
    <t xml:space="preserve"> "Свой Дом 2013-2015 годы"</t>
  </si>
  <si>
    <t>"Комплексное освоение и развитие территории муниципального образования Белоярский сельсовет в целях жилищного строительства на 2011-2015 годы"</t>
  </si>
  <si>
    <t>Установка видеонаблюдения на котельной</t>
  </si>
  <si>
    <t>Установка дорожных знаков</t>
  </si>
  <si>
    <t>Строительство домов</t>
  </si>
  <si>
    <t>Строительство ЛЭП к новым домам</t>
  </si>
  <si>
    <t>1.Поздравительные открытки 0,6тыс. Руб. 2. проведение мероприятий(продукты к чаю)4,1тыс.руб</t>
  </si>
  <si>
    <t>1.Содержание стадиона "Колос"  168,6тыс. руб.  2. Устройство горки деревяной 8,9тыс.руб.</t>
  </si>
  <si>
    <t>Проведение мероприятий (продукты к чаепитию)</t>
  </si>
  <si>
    <t>1.Т/трасса Кирова 4 - 47,4тыс. Руб.                       2. тех.паспорта на дома - 19.4 тыс. руб.</t>
  </si>
  <si>
    <t xml:space="preserve">1.Стр-во т/трассы Кирова №4 -159,3 тыс. руб.. </t>
  </si>
  <si>
    <t>за 1 квартал 2013год</t>
  </si>
  <si>
    <t>Заместитель главного бухгалтера</t>
  </si>
  <si>
    <t>Т.В. Мамышева</t>
  </si>
  <si>
    <t>Г.В. Моночина</t>
  </si>
  <si>
    <t>за 2 квартал 2013год</t>
  </si>
  <si>
    <t>1.Содержание стадиона "Колос"  258,4тыс. руб. в т.ч. Освещ.-84,2тыс.руб. 2. Устройство горки деревяной 8,9тыс.руб. 3.Призы спортсменам - 9,8 тыс. руб.</t>
  </si>
  <si>
    <t>1.Т/трасса Кирова 4 - 47,4тыс. Руб.                       2. тех.паспорта на дома - 38,8 тыс. руб. 3. карта план - 16тыс.руб. 4. учеба - 4,4тыс.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</si>
</sst>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justify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justify"/>
    </xf>
    <xf numFmtId="0" fontId="1" fillId="0" borderId="4" xfId="0" applyFont="1" applyBorder="1" applyAlignment="1">
      <alignment horizontal="left" vertical="justify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/>
    <xf numFmtId="3" fontId="1" fillId="0" borderId="1" xfId="0" applyNumberFormat="1" applyFont="1" applyBorder="1" applyAlignment="1"/>
    <xf numFmtId="0" fontId="5" fillId="0" borderId="1" xfId="0" applyFont="1" applyBorder="1"/>
    <xf numFmtId="0" fontId="5" fillId="0" borderId="1" xfId="0" applyFont="1" applyBorder="1" applyAlignment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6" fillId="0" borderId="1" xfId="0" applyFont="1" applyBorder="1" applyAlignment="1"/>
    <xf numFmtId="0" fontId="7" fillId="0" borderId="1" xfId="0" applyFont="1" applyBorder="1" applyAlignment="1"/>
    <xf numFmtId="164" fontId="7" fillId="0" borderId="1" xfId="0" applyNumberFormat="1" applyFont="1" applyBorder="1"/>
    <xf numFmtId="164" fontId="5" fillId="0" borderId="1" xfId="0" applyNumberFormat="1" applyFont="1" applyBorder="1"/>
    <xf numFmtId="1" fontId="5" fillId="0" borderId="1" xfId="0" applyNumberFormat="1" applyFont="1" applyBorder="1"/>
    <xf numFmtId="1" fontId="0" fillId="0" borderId="1" xfId="0" applyNumberFormat="1" applyBorder="1"/>
    <xf numFmtId="164" fontId="1" fillId="0" borderId="1" xfId="0" applyNumberFormat="1" applyFont="1" applyBorder="1"/>
    <xf numFmtId="1" fontId="7" fillId="0" borderId="1" xfId="0" applyNumberFormat="1" applyFont="1" applyBorder="1"/>
    <xf numFmtId="164" fontId="7" fillId="0" borderId="1" xfId="0" applyNumberFormat="1" applyFont="1" applyBorder="1" applyAlignment="1"/>
    <xf numFmtId="1" fontId="7" fillId="0" borderId="1" xfId="0" applyNumberFormat="1" applyFont="1" applyBorder="1" applyAlignment="1"/>
    <xf numFmtId="1" fontId="1" fillId="0" borderId="1" xfId="0" applyNumberFormat="1" applyFont="1" applyBorder="1" applyAlignment="1"/>
    <xf numFmtId="0" fontId="1" fillId="0" borderId="2" xfId="0" applyFont="1" applyBorder="1" applyAlignment="1">
      <alignment horizontal="left" vertical="justify"/>
    </xf>
    <xf numFmtId="0" fontId="1" fillId="0" borderId="3" xfId="0" applyFont="1" applyBorder="1" applyAlignment="1">
      <alignment horizontal="left" vertical="justify"/>
    </xf>
    <xf numFmtId="0" fontId="1" fillId="0" borderId="4" xfId="0" applyFont="1" applyBorder="1" applyAlignment="1">
      <alignment horizontal="left" vertical="justify"/>
    </xf>
    <xf numFmtId="0" fontId="1" fillId="0" borderId="2" xfId="0" applyFont="1" applyBorder="1" applyAlignment="1">
      <alignment horizontal="center" vertical="justify"/>
    </xf>
    <xf numFmtId="0" fontId="1" fillId="0" borderId="4" xfId="0" applyFont="1" applyBorder="1" applyAlignment="1">
      <alignment horizontal="center" vertical="justify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vertical="justify"/>
    </xf>
    <xf numFmtId="0" fontId="0" fillId="0" borderId="4" xfId="0" applyBorder="1" applyAlignment="1">
      <alignment horizontal="left" vertical="justify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left" vertical="justify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2" xfId="0" applyFont="1" applyBorder="1" applyAlignment="1">
      <alignment horizontal="left" vertical="justify"/>
    </xf>
    <xf numFmtId="0" fontId="2" fillId="0" borderId="3" xfId="0" applyFont="1" applyBorder="1" applyAlignment="1">
      <alignment horizontal="left" vertical="justify"/>
    </xf>
    <xf numFmtId="0" fontId="2" fillId="0" borderId="4" xfId="0" applyFont="1" applyBorder="1" applyAlignment="1">
      <alignment horizontal="left" vertical="justify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4" xfId="0" applyFont="1" applyBorder="1" applyAlignment="1">
      <alignment horizontal="center" vertical="justify"/>
    </xf>
    <xf numFmtId="0" fontId="4" fillId="0" borderId="2" xfId="0" applyFont="1" applyBorder="1" applyAlignment="1">
      <alignment horizontal="center" vertical="justify"/>
    </xf>
    <xf numFmtId="0" fontId="4" fillId="0" borderId="4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justify"/>
    </xf>
    <xf numFmtId="0" fontId="5" fillId="0" borderId="3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vertical="justify"/>
    </xf>
    <xf numFmtId="0" fontId="6" fillId="0" borderId="3" xfId="0" applyFont="1" applyBorder="1" applyAlignment="1">
      <alignment horizontal="left" vertical="justify"/>
    </xf>
    <xf numFmtId="0" fontId="6" fillId="0" borderId="4" xfId="0" applyFont="1" applyBorder="1" applyAlignment="1">
      <alignment horizontal="left" vertical="justify"/>
    </xf>
    <xf numFmtId="0" fontId="5" fillId="0" borderId="2" xfId="0" applyFont="1" applyBorder="1" applyAlignment="1">
      <alignment horizontal="left" vertical="justify"/>
    </xf>
    <xf numFmtId="0" fontId="5" fillId="0" borderId="3" xfId="0" applyFont="1" applyBorder="1" applyAlignment="1">
      <alignment horizontal="left" vertical="justify"/>
    </xf>
    <xf numFmtId="0" fontId="5" fillId="0" borderId="4" xfId="0" applyFont="1" applyBorder="1" applyAlignment="1">
      <alignment horizontal="left" vertical="justify"/>
    </xf>
    <xf numFmtId="0" fontId="1" fillId="0" borderId="5" xfId="0" applyFont="1" applyBorder="1" applyAlignment="1">
      <alignment horizontal="left" vertical="justify"/>
    </xf>
    <xf numFmtId="0" fontId="1" fillId="0" borderId="9" xfId="0" applyFont="1" applyBorder="1" applyAlignment="1">
      <alignment horizontal="left" vertical="justify"/>
    </xf>
    <xf numFmtId="0" fontId="1" fillId="0" borderId="11" xfId="0" applyFont="1" applyBorder="1" applyAlignment="1">
      <alignment horizontal="left" vertical="justify"/>
    </xf>
    <xf numFmtId="0" fontId="1" fillId="0" borderId="12" xfId="0" applyFont="1" applyBorder="1" applyAlignment="1">
      <alignment horizontal="left" vertical="justify"/>
    </xf>
    <xf numFmtId="0" fontId="1" fillId="0" borderId="7" xfId="0" applyFont="1" applyBorder="1" applyAlignment="1">
      <alignment horizontal="left" vertical="justify"/>
    </xf>
    <xf numFmtId="0" fontId="1" fillId="0" borderId="10" xfId="0" applyFont="1" applyBorder="1" applyAlignment="1">
      <alignment horizontal="left" vertical="justify"/>
    </xf>
    <xf numFmtId="0" fontId="11" fillId="0" borderId="2" xfId="0" applyFont="1" applyBorder="1" applyAlignment="1">
      <alignment horizontal="center" vertical="justify"/>
    </xf>
    <xf numFmtId="0" fontId="11" fillId="0" borderId="3" xfId="0" applyFont="1" applyBorder="1" applyAlignment="1">
      <alignment horizontal="center" vertical="justify"/>
    </xf>
    <xf numFmtId="0" fontId="11" fillId="0" borderId="4" xfId="0" applyFont="1" applyBorder="1" applyAlignment="1">
      <alignment horizontal="center" vertical="justify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 vertical="justify"/>
    </xf>
    <xf numFmtId="0" fontId="10" fillId="0" borderId="2" xfId="0" applyFont="1" applyBorder="1" applyAlignment="1">
      <alignment horizontal="center" vertical="justify"/>
    </xf>
    <xf numFmtId="0" fontId="10" fillId="0" borderId="3" xfId="0" applyFont="1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justify"/>
    </xf>
    <xf numFmtId="0" fontId="6" fillId="0" borderId="4" xfId="0" applyFont="1" applyBorder="1" applyAlignment="1">
      <alignment horizontal="center" vertical="justify"/>
    </xf>
    <xf numFmtId="0" fontId="6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4" fillId="0" borderId="3" xfId="0" applyFont="1" applyBorder="1" applyAlignment="1">
      <alignment horizontal="center" vertical="justify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 vertical="justify"/>
    </xf>
    <xf numFmtId="0" fontId="6" fillId="0" borderId="2" xfId="0" applyFont="1" applyBorder="1" applyAlignment="1">
      <alignment horizontal="left" vertical="justify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justify"/>
    </xf>
    <xf numFmtId="0" fontId="6" fillId="0" borderId="9" xfId="0" applyFont="1" applyBorder="1" applyAlignment="1">
      <alignment horizontal="center" vertical="justify"/>
    </xf>
    <xf numFmtId="0" fontId="6" fillId="0" borderId="7" xfId="0" applyFont="1" applyBorder="1" applyAlignment="1">
      <alignment horizontal="center" vertical="justify"/>
    </xf>
    <xf numFmtId="0" fontId="6" fillId="0" borderId="10" xfId="0" applyFont="1" applyBorder="1" applyAlignment="1">
      <alignment horizontal="center" vertical="justify"/>
    </xf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tabSelected="1" workbookViewId="0">
      <selection activeCell="K11" sqref="K11"/>
    </sheetView>
  </sheetViews>
  <sheetFormatPr defaultRowHeight="15" x14ac:dyDescent="0.25"/>
  <cols>
    <col min="4" max="4" width="8.5703125" customWidth="1"/>
    <col min="5" max="5" width="4" customWidth="1"/>
    <col min="6" max="6" width="3.5703125" customWidth="1"/>
    <col min="7" max="7" width="5.140625" customWidth="1"/>
    <col min="8" max="8" width="5.28515625" customWidth="1"/>
    <col min="9" max="9" width="8.42578125" customWidth="1"/>
    <col min="11" max="11" width="7.7109375" customWidth="1"/>
    <col min="14" max="14" width="27" customWidth="1"/>
  </cols>
  <sheetData>
    <row r="2" spans="1:14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x14ac:dyDescent="0.25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16.5" customHeight="1" x14ac:dyDescent="0.25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x14ac:dyDescent="0.25">
      <c r="A5" s="50" t="s">
        <v>155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ht="37.5" customHeight="1" x14ac:dyDescent="0.25">
      <c r="A6" s="51" t="s">
        <v>4</v>
      </c>
      <c r="B6" s="52"/>
      <c r="C6" s="53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4" t="s">
        <v>15</v>
      </c>
      <c r="N6" s="55"/>
    </row>
    <row r="7" spans="1:14" ht="40.5" customHeight="1" x14ac:dyDescent="0.25">
      <c r="A7" s="28" t="s">
        <v>16</v>
      </c>
      <c r="B7" s="29"/>
      <c r="C7" s="30"/>
      <c r="D7" s="6">
        <v>7950100</v>
      </c>
      <c r="E7" s="3" t="s">
        <v>14</v>
      </c>
      <c r="F7" s="3">
        <v>13</v>
      </c>
      <c r="G7" s="3">
        <v>500</v>
      </c>
      <c r="H7" s="3">
        <v>335</v>
      </c>
      <c r="I7" s="14">
        <v>180</v>
      </c>
      <c r="J7" s="3">
        <v>106.6</v>
      </c>
      <c r="K7" s="3">
        <v>106.6</v>
      </c>
      <c r="L7" s="12">
        <v>106.6</v>
      </c>
      <c r="M7" s="28" t="s">
        <v>157</v>
      </c>
      <c r="N7" s="30"/>
    </row>
    <row r="8" spans="1:14" ht="98.25" customHeight="1" x14ac:dyDescent="0.25">
      <c r="A8" s="28" t="s">
        <v>84</v>
      </c>
      <c r="B8" s="29"/>
      <c r="C8" s="30"/>
      <c r="D8" s="6">
        <v>7950200</v>
      </c>
      <c r="E8" s="3" t="s">
        <v>17</v>
      </c>
      <c r="F8" s="3" t="s">
        <v>18</v>
      </c>
      <c r="G8" s="3">
        <v>500</v>
      </c>
      <c r="H8" s="3">
        <v>335</v>
      </c>
      <c r="I8" s="15">
        <v>262</v>
      </c>
      <c r="J8" s="3">
        <v>33.799999999999997</v>
      </c>
      <c r="K8" s="3">
        <v>33.799999999999997</v>
      </c>
      <c r="L8" s="12">
        <v>33.799999999999997</v>
      </c>
      <c r="M8" s="28" t="s">
        <v>142</v>
      </c>
      <c r="N8" s="30"/>
    </row>
    <row r="9" spans="1:14" ht="48.75" customHeight="1" x14ac:dyDescent="0.25">
      <c r="A9" s="28" t="s">
        <v>20</v>
      </c>
      <c r="B9" s="29"/>
      <c r="C9" s="30"/>
      <c r="D9" s="6">
        <v>7950300</v>
      </c>
      <c r="E9" s="3" t="s">
        <v>17</v>
      </c>
      <c r="F9" s="3" t="s">
        <v>18</v>
      </c>
      <c r="G9" s="3">
        <v>500</v>
      </c>
      <c r="H9" s="3">
        <v>335</v>
      </c>
      <c r="I9" s="15">
        <v>475</v>
      </c>
      <c r="J9" s="3">
        <v>22</v>
      </c>
      <c r="K9" s="3">
        <v>22</v>
      </c>
      <c r="L9" s="12">
        <v>22</v>
      </c>
      <c r="M9" s="28" t="s">
        <v>143</v>
      </c>
      <c r="N9" s="30"/>
    </row>
    <row r="10" spans="1:14" ht="49.5" customHeight="1" x14ac:dyDescent="0.25">
      <c r="A10" s="47" t="s">
        <v>19</v>
      </c>
      <c r="B10" s="48"/>
      <c r="C10" s="49"/>
      <c r="D10" s="9">
        <v>7950400</v>
      </c>
      <c r="E10" s="3" t="s">
        <v>17</v>
      </c>
      <c r="F10" s="3">
        <v>10</v>
      </c>
      <c r="G10" s="3">
        <v>500</v>
      </c>
      <c r="H10" s="3">
        <v>335</v>
      </c>
      <c r="I10" s="15">
        <v>100</v>
      </c>
      <c r="J10" s="3"/>
      <c r="K10" s="3"/>
      <c r="L10" s="12"/>
      <c r="M10" s="28"/>
      <c r="N10" s="30"/>
    </row>
    <row r="11" spans="1:14" ht="95.25" customHeight="1" x14ac:dyDescent="0.25">
      <c r="A11" s="28" t="s">
        <v>138</v>
      </c>
      <c r="B11" s="44"/>
      <c r="C11" s="39"/>
      <c r="D11" s="6">
        <v>7950700</v>
      </c>
      <c r="E11" s="3" t="s">
        <v>23</v>
      </c>
      <c r="F11" s="3" t="s">
        <v>14</v>
      </c>
      <c r="G11" s="3">
        <v>500</v>
      </c>
      <c r="H11" s="3">
        <v>335</v>
      </c>
      <c r="I11" s="14">
        <v>1062</v>
      </c>
      <c r="J11" s="3">
        <v>1061.4000000000001</v>
      </c>
      <c r="K11" s="3">
        <v>1061.4000000000001</v>
      </c>
      <c r="L11" s="3">
        <v>1061.4000000000001</v>
      </c>
      <c r="M11" s="40" t="s">
        <v>144</v>
      </c>
      <c r="N11" s="41"/>
    </row>
    <row r="12" spans="1:14" ht="61.5" customHeight="1" x14ac:dyDescent="0.25">
      <c r="A12" s="28" t="s">
        <v>139</v>
      </c>
      <c r="B12" s="29"/>
      <c r="C12" s="30"/>
      <c r="D12" s="6">
        <v>7951600</v>
      </c>
      <c r="E12" s="3" t="s">
        <v>23</v>
      </c>
      <c r="F12" s="3" t="s">
        <v>14</v>
      </c>
      <c r="G12" s="3">
        <v>500</v>
      </c>
      <c r="H12" s="3">
        <v>335</v>
      </c>
      <c r="I12" s="14">
        <v>63</v>
      </c>
      <c r="J12" s="3">
        <v>62.3</v>
      </c>
      <c r="K12" s="3">
        <v>62.3</v>
      </c>
      <c r="L12" s="3">
        <v>62.3</v>
      </c>
      <c r="M12" s="40" t="s">
        <v>145</v>
      </c>
      <c r="N12" s="41"/>
    </row>
    <row r="13" spans="1:14" ht="39.75" customHeight="1" x14ac:dyDescent="0.25">
      <c r="A13" s="28" t="s">
        <v>25</v>
      </c>
      <c r="B13" s="44"/>
      <c r="C13" s="39"/>
      <c r="D13" s="6">
        <v>7950800</v>
      </c>
      <c r="E13" s="3" t="s">
        <v>23</v>
      </c>
      <c r="F13" s="3" t="s">
        <v>18</v>
      </c>
      <c r="G13" s="10" t="s">
        <v>36</v>
      </c>
      <c r="H13" s="11">
        <v>335</v>
      </c>
      <c r="I13" s="13"/>
      <c r="J13" s="10"/>
      <c r="K13" s="10"/>
      <c r="L13" s="13"/>
      <c r="M13" s="45"/>
      <c r="N13" s="46"/>
    </row>
    <row r="14" spans="1:14" ht="39.75" customHeight="1" x14ac:dyDescent="0.25">
      <c r="A14" s="28" t="s">
        <v>25</v>
      </c>
      <c r="B14" s="44"/>
      <c r="C14" s="39"/>
      <c r="D14" s="6">
        <v>7950800</v>
      </c>
      <c r="E14" s="3" t="s">
        <v>23</v>
      </c>
      <c r="F14" s="3" t="s">
        <v>18</v>
      </c>
      <c r="G14" s="10">
        <v>500</v>
      </c>
      <c r="H14" s="11">
        <v>335</v>
      </c>
      <c r="I14" s="18">
        <v>1600</v>
      </c>
      <c r="J14" s="3">
        <v>159.30000000000001</v>
      </c>
      <c r="K14" s="3">
        <v>159.30000000000001</v>
      </c>
      <c r="L14" s="3">
        <v>159.30000000000001</v>
      </c>
      <c r="M14" s="28" t="s">
        <v>150</v>
      </c>
      <c r="N14" s="30"/>
    </row>
    <row r="15" spans="1:14" ht="27.75" customHeight="1" x14ac:dyDescent="0.25">
      <c r="A15" s="28" t="s">
        <v>27</v>
      </c>
      <c r="B15" s="29"/>
      <c r="C15" s="30"/>
      <c r="D15" s="6">
        <v>7951300</v>
      </c>
      <c r="E15" s="3" t="s">
        <v>28</v>
      </c>
      <c r="F15" s="3" t="s">
        <v>28</v>
      </c>
      <c r="G15" s="3">
        <v>447</v>
      </c>
      <c r="H15" s="3">
        <v>335</v>
      </c>
      <c r="I15" s="15">
        <v>20</v>
      </c>
      <c r="J15" s="3">
        <v>0.5</v>
      </c>
      <c r="K15" s="3">
        <v>0.5</v>
      </c>
      <c r="L15" s="12">
        <v>0.5</v>
      </c>
      <c r="M15" s="28" t="s">
        <v>148</v>
      </c>
      <c r="N15" s="30"/>
    </row>
    <row r="16" spans="1:14" ht="62.25" customHeight="1" x14ac:dyDescent="0.25">
      <c r="A16" s="28" t="s">
        <v>29</v>
      </c>
      <c r="B16" s="29"/>
      <c r="C16" s="30"/>
      <c r="D16" s="6">
        <v>7951000</v>
      </c>
      <c r="E16" s="3" t="s">
        <v>30</v>
      </c>
      <c r="F16" s="3" t="s">
        <v>14</v>
      </c>
      <c r="G16" s="3">
        <v>614</v>
      </c>
      <c r="H16" s="3">
        <v>335</v>
      </c>
      <c r="I16" s="12"/>
      <c r="J16" s="3"/>
      <c r="K16" s="3"/>
      <c r="L16" s="12"/>
      <c r="M16" s="40"/>
      <c r="N16" s="41"/>
    </row>
    <row r="17" spans="1:14" ht="62.25" customHeight="1" x14ac:dyDescent="0.25">
      <c r="A17" s="28" t="s">
        <v>137</v>
      </c>
      <c r="B17" s="29"/>
      <c r="C17" s="30"/>
      <c r="D17" s="6">
        <v>7950500</v>
      </c>
      <c r="E17" s="3" t="s">
        <v>86</v>
      </c>
      <c r="F17" s="3">
        <v>12</v>
      </c>
      <c r="G17" s="3">
        <v>500</v>
      </c>
      <c r="H17" s="3">
        <v>335</v>
      </c>
      <c r="I17" s="15">
        <v>20</v>
      </c>
      <c r="J17" s="3"/>
      <c r="K17" s="3"/>
      <c r="L17" s="12"/>
      <c r="M17" s="42"/>
      <c r="N17" s="43"/>
    </row>
    <row r="18" spans="1:14" ht="63" customHeight="1" x14ac:dyDescent="0.25">
      <c r="A18" s="28" t="s">
        <v>31</v>
      </c>
      <c r="B18" s="29"/>
      <c r="C18" s="30"/>
      <c r="D18" s="6">
        <v>7951400</v>
      </c>
      <c r="E18" s="3">
        <v>10</v>
      </c>
      <c r="F18" s="3" t="s">
        <v>32</v>
      </c>
      <c r="G18" s="3" t="s">
        <v>33</v>
      </c>
      <c r="H18" s="3">
        <v>335</v>
      </c>
      <c r="I18" s="15">
        <v>10</v>
      </c>
      <c r="J18" s="3">
        <v>4.7</v>
      </c>
      <c r="K18" s="3">
        <v>4.7</v>
      </c>
      <c r="L18" s="3">
        <v>4.7</v>
      </c>
      <c r="M18" s="38" t="s">
        <v>146</v>
      </c>
      <c r="N18" s="39"/>
    </row>
    <row r="19" spans="1:14" ht="72.75" customHeight="1" x14ac:dyDescent="0.25">
      <c r="A19" s="28" t="s">
        <v>34</v>
      </c>
      <c r="B19" s="29"/>
      <c r="C19" s="30"/>
      <c r="D19" s="6">
        <v>7951500</v>
      </c>
      <c r="E19" s="3">
        <v>11</v>
      </c>
      <c r="F19" s="3" t="s">
        <v>14</v>
      </c>
      <c r="G19" s="3" t="s">
        <v>35</v>
      </c>
      <c r="H19" s="3">
        <v>335</v>
      </c>
      <c r="I19" s="15">
        <v>750</v>
      </c>
      <c r="J19" s="3">
        <v>277.10000000000002</v>
      </c>
      <c r="K19" s="3">
        <v>277.10000000000002</v>
      </c>
      <c r="L19" s="3">
        <v>277.10000000000002</v>
      </c>
      <c r="M19" s="38" t="s">
        <v>156</v>
      </c>
      <c r="N19" s="39"/>
    </row>
    <row r="20" spans="1:14" ht="85.5" customHeight="1" x14ac:dyDescent="0.25">
      <c r="A20" s="28" t="s">
        <v>41</v>
      </c>
      <c r="B20" s="29"/>
      <c r="C20" s="30"/>
      <c r="D20" s="6">
        <v>7951700</v>
      </c>
      <c r="E20" s="3" t="s">
        <v>23</v>
      </c>
      <c r="F20" s="3" t="s">
        <v>14</v>
      </c>
      <c r="G20" s="3" t="s">
        <v>36</v>
      </c>
      <c r="H20" s="3">
        <v>335</v>
      </c>
      <c r="I20" s="12">
        <v>0</v>
      </c>
      <c r="J20" s="3"/>
      <c r="K20" s="3"/>
      <c r="L20" s="3"/>
      <c r="M20" s="33"/>
      <c r="N20" s="35"/>
    </row>
    <row r="21" spans="1:14" ht="47.25" customHeight="1" x14ac:dyDescent="0.25">
      <c r="A21" s="28" t="s">
        <v>42</v>
      </c>
      <c r="B21" s="29"/>
      <c r="C21" s="30"/>
      <c r="D21" s="6">
        <v>7951800</v>
      </c>
      <c r="E21" s="3" t="s">
        <v>23</v>
      </c>
      <c r="F21" s="3" t="s">
        <v>17</v>
      </c>
      <c r="G21" s="3">
        <v>500</v>
      </c>
      <c r="H21" s="3">
        <v>335</v>
      </c>
      <c r="I21" s="15">
        <v>450</v>
      </c>
      <c r="J21" s="3"/>
      <c r="K21" s="3"/>
      <c r="L21" s="3"/>
      <c r="M21" s="33"/>
      <c r="N21" s="35"/>
    </row>
    <row r="22" spans="1:14" ht="25.5" customHeight="1" x14ac:dyDescent="0.25">
      <c r="A22" s="28" t="s">
        <v>55</v>
      </c>
      <c r="B22" s="29"/>
      <c r="C22" s="30"/>
      <c r="D22" s="6">
        <v>7950900</v>
      </c>
      <c r="E22" s="3" t="s">
        <v>23</v>
      </c>
      <c r="F22" s="3" t="s">
        <v>18</v>
      </c>
      <c r="G22" s="3">
        <v>500</v>
      </c>
      <c r="H22" s="3">
        <v>335</v>
      </c>
      <c r="I22" s="15">
        <v>245</v>
      </c>
      <c r="J22" s="3"/>
      <c r="K22" s="3"/>
      <c r="L22" s="12"/>
      <c r="M22" s="28"/>
      <c r="N22" s="30"/>
    </row>
    <row r="23" spans="1:14" ht="48" customHeight="1" x14ac:dyDescent="0.25">
      <c r="A23" s="28" t="s">
        <v>58</v>
      </c>
      <c r="B23" s="29"/>
      <c r="C23" s="30"/>
      <c r="D23" s="6">
        <v>7951200</v>
      </c>
      <c r="E23" s="3" t="s">
        <v>23</v>
      </c>
      <c r="F23" s="3" t="s">
        <v>17</v>
      </c>
      <c r="G23" s="3">
        <v>500</v>
      </c>
      <c r="H23" s="3">
        <v>335</v>
      </c>
      <c r="I23" s="12">
        <v>800</v>
      </c>
      <c r="J23" s="3"/>
      <c r="K23" s="3"/>
      <c r="L23" s="12"/>
      <c r="M23" s="31"/>
      <c r="N23" s="32"/>
    </row>
    <row r="24" spans="1:14" ht="71.25" customHeight="1" x14ac:dyDescent="0.25">
      <c r="A24" s="28" t="s">
        <v>141</v>
      </c>
      <c r="B24" s="29"/>
      <c r="C24" s="30"/>
      <c r="D24" s="6">
        <v>7950600</v>
      </c>
      <c r="E24" s="3" t="s">
        <v>86</v>
      </c>
      <c r="F24" s="3">
        <v>12</v>
      </c>
      <c r="G24" s="3">
        <v>500</v>
      </c>
      <c r="H24" s="3">
        <v>335</v>
      </c>
      <c r="I24" s="12">
        <v>50</v>
      </c>
      <c r="J24" s="3"/>
      <c r="K24" s="3"/>
      <c r="L24" s="12"/>
      <c r="M24" s="31"/>
      <c r="N24" s="32"/>
    </row>
    <row r="25" spans="1:14" ht="18.75" customHeight="1" x14ac:dyDescent="0.25">
      <c r="A25" s="28" t="s">
        <v>140</v>
      </c>
      <c r="B25" s="29"/>
      <c r="C25" s="30"/>
      <c r="D25" s="6">
        <v>7951900</v>
      </c>
      <c r="E25" s="3"/>
      <c r="F25" s="3"/>
      <c r="G25" s="3">
        <v>500</v>
      </c>
      <c r="H25" s="3">
        <v>335</v>
      </c>
      <c r="I25" s="12">
        <v>200</v>
      </c>
      <c r="J25" s="3"/>
      <c r="K25" s="3"/>
      <c r="L25" s="12"/>
      <c r="M25" s="31"/>
      <c r="N25" s="32"/>
    </row>
    <row r="26" spans="1:14" x14ac:dyDescent="0.25">
      <c r="A26" s="33"/>
      <c r="B26" s="34"/>
      <c r="C26" s="35"/>
      <c r="D26" s="2"/>
      <c r="E26" s="1"/>
      <c r="F26" s="1"/>
      <c r="G26" s="1"/>
      <c r="H26" s="1"/>
      <c r="I26" s="1">
        <f>I7+I9+I10+I11+I12+I15+I16+I18+I19+I13+I14+I20+I21+I22+I23+I25+I17+I8+I24</f>
        <v>6287</v>
      </c>
      <c r="J26" s="1">
        <f>J7+J9+J10+J11+J12+J15+J16+J18+J19+J13+J14+J20+J21+J22+J23+J8</f>
        <v>1727.6999999999998</v>
      </c>
      <c r="K26" s="1">
        <f>K7+K9+K10+K11+K12+K15+K16+K18+K19+K13+K14+K20+K21+K22+K23+K8</f>
        <v>1727.6999999999998</v>
      </c>
      <c r="L26" s="1">
        <f>L7+L9+L10+L11+L12+L15+L16+L18+L19+L13+L14+L20+L21+L22+L23+L8</f>
        <v>1727.6999999999998</v>
      </c>
      <c r="M26" s="33"/>
      <c r="N26" s="35"/>
    </row>
    <row r="30" spans="1:14" x14ac:dyDescent="0.25">
      <c r="A30" s="36" t="s">
        <v>37</v>
      </c>
      <c r="B30" s="36"/>
      <c r="C30" s="36"/>
      <c r="D30" s="36"/>
      <c r="E30" s="36"/>
      <c r="F30" s="36"/>
      <c r="G30" s="36"/>
      <c r="L30" s="37" t="s">
        <v>154</v>
      </c>
      <c r="M30" s="37"/>
      <c r="N30" s="37"/>
    </row>
  </sheetData>
  <mergeCells count="48">
    <mergeCell ref="A2:N2"/>
    <mergeCell ref="A3:N3"/>
    <mergeCell ref="A4:N4"/>
    <mergeCell ref="A5:N5"/>
    <mergeCell ref="A6:C6"/>
    <mergeCell ref="M6:N6"/>
    <mergeCell ref="A7:C7"/>
    <mergeCell ref="M7:N7"/>
    <mergeCell ref="A8:C8"/>
    <mergeCell ref="M8:N8"/>
    <mergeCell ref="A9:C9"/>
    <mergeCell ref="M9:N9"/>
    <mergeCell ref="A10:C10"/>
    <mergeCell ref="M10:N10"/>
    <mergeCell ref="A11:C11"/>
    <mergeCell ref="M11:N11"/>
    <mergeCell ref="A12:C12"/>
    <mergeCell ref="M12:N12"/>
    <mergeCell ref="A13:C13"/>
    <mergeCell ref="M13:N13"/>
    <mergeCell ref="A14:C14"/>
    <mergeCell ref="M14:N14"/>
    <mergeCell ref="A15:C15"/>
    <mergeCell ref="M15:N15"/>
    <mergeCell ref="A16:C16"/>
    <mergeCell ref="M16:N16"/>
    <mergeCell ref="A17:C17"/>
    <mergeCell ref="M17:N17"/>
    <mergeCell ref="A18:C18"/>
    <mergeCell ref="M18:N18"/>
    <mergeCell ref="A19:C19"/>
    <mergeCell ref="M19:N19"/>
    <mergeCell ref="A20:C20"/>
    <mergeCell ref="M20:N20"/>
    <mergeCell ref="A21:C21"/>
    <mergeCell ref="M21:N21"/>
    <mergeCell ref="A22:C22"/>
    <mergeCell ref="M22:N22"/>
    <mergeCell ref="A23:C23"/>
    <mergeCell ref="M23:N23"/>
    <mergeCell ref="A24:C24"/>
    <mergeCell ref="M24:N24"/>
    <mergeCell ref="A25:C25"/>
    <mergeCell ref="M25:N25"/>
    <mergeCell ref="A26:C26"/>
    <mergeCell ref="M26:N26"/>
    <mergeCell ref="A30:G30"/>
    <mergeCell ref="L30:N30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topLeftCell="A6" workbookViewId="0">
      <selection activeCell="A3" sqref="A3:N3"/>
    </sheetView>
  </sheetViews>
  <sheetFormatPr defaultRowHeight="15" x14ac:dyDescent="0.25"/>
  <cols>
    <col min="4" max="4" width="8.5703125" customWidth="1"/>
    <col min="5" max="5" width="4" customWidth="1"/>
    <col min="6" max="6" width="3.5703125" customWidth="1"/>
    <col min="7" max="7" width="5.140625" customWidth="1"/>
    <col min="8" max="8" width="5.28515625" customWidth="1"/>
    <col min="9" max="9" width="8.42578125" customWidth="1"/>
    <col min="11" max="11" width="7.7109375" customWidth="1"/>
    <col min="14" max="14" width="27" customWidth="1"/>
  </cols>
  <sheetData>
    <row r="2" spans="1:14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x14ac:dyDescent="0.25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16.5" customHeight="1" x14ac:dyDescent="0.25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x14ac:dyDescent="0.25">
      <c r="A5" s="50" t="s">
        <v>151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ht="37.5" customHeight="1" x14ac:dyDescent="0.25">
      <c r="A6" s="51" t="s">
        <v>4</v>
      </c>
      <c r="B6" s="52"/>
      <c r="C6" s="53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4" t="s">
        <v>15</v>
      </c>
      <c r="N6" s="55"/>
    </row>
    <row r="7" spans="1:14" ht="28.5" customHeight="1" x14ac:dyDescent="0.25">
      <c r="A7" s="28" t="s">
        <v>16</v>
      </c>
      <c r="B7" s="29"/>
      <c r="C7" s="30"/>
      <c r="D7" s="6">
        <v>7950100</v>
      </c>
      <c r="E7" s="3" t="s">
        <v>14</v>
      </c>
      <c r="F7" s="3">
        <v>13</v>
      </c>
      <c r="G7" s="3">
        <v>500</v>
      </c>
      <c r="H7" s="3">
        <v>335</v>
      </c>
      <c r="I7" s="14">
        <v>180</v>
      </c>
      <c r="J7" s="3">
        <v>66.8</v>
      </c>
      <c r="K7" s="3">
        <v>66.8</v>
      </c>
      <c r="L7" s="12">
        <v>66.8</v>
      </c>
      <c r="M7" s="28" t="s">
        <v>149</v>
      </c>
      <c r="N7" s="30"/>
    </row>
    <row r="8" spans="1:14" ht="98.25" customHeight="1" x14ac:dyDescent="0.25">
      <c r="A8" s="28" t="s">
        <v>84</v>
      </c>
      <c r="B8" s="29"/>
      <c r="C8" s="30"/>
      <c r="D8" s="6">
        <v>7950200</v>
      </c>
      <c r="E8" s="3" t="s">
        <v>17</v>
      </c>
      <c r="F8" s="3" t="s">
        <v>18</v>
      </c>
      <c r="G8" s="3">
        <v>500</v>
      </c>
      <c r="H8" s="3">
        <v>335</v>
      </c>
      <c r="I8" s="15">
        <v>262</v>
      </c>
      <c r="J8" s="3">
        <v>33.799999999999997</v>
      </c>
      <c r="K8" s="3">
        <v>33.799999999999997</v>
      </c>
      <c r="L8" s="12">
        <v>33.799999999999997</v>
      </c>
      <c r="M8" s="28" t="s">
        <v>142</v>
      </c>
      <c r="N8" s="30"/>
    </row>
    <row r="9" spans="1:14" ht="48.75" customHeight="1" x14ac:dyDescent="0.25">
      <c r="A9" s="28" t="s">
        <v>20</v>
      </c>
      <c r="B9" s="29"/>
      <c r="C9" s="30"/>
      <c r="D9" s="6">
        <v>7950300</v>
      </c>
      <c r="E9" s="3" t="s">
        <v>17</v>
      </c>
      <c r="F9" s="3" t="s">
        <v>18</v>
      </c>
      <c r="G9" s="3">
        <v>500</v>
      </c>
      <c r="H9" s="3">
        <v>335</v>
      </c>
      <c r="I9" s="15">
        <v>475</v>
      </c>
      <c r="J9" s="3">
        <v>10.8</v>
      </c>
      <c r="K9" s="3">
        <v>10.8</v>
      </c>
      <c r="L9" s="12">
        <v>10.8</v>
      </c>
      <c r="M9" s="28" t="s">
        <v>143</v>
      </c>
      <c r="N9" s="30"/>
    </row>
    <row r="10" spans="1:14" ht="49.5" customHeight="1" x14ac:dyDescent="0.25">
      <c r="A10" s="47" t="s">
        <v>19</v>
      </c>
      <c r="B10" s="48"/>
      <c r="C10" s="49"/>
      <c r="D10" s="9">
        <v>7950400</v>
      </c>
      <c r="E10" s="3" t="s">
        <v>17</v>
      </c>
      <c r="F10" s="3">
        <v>10</v>
      </c>
      <c r="G10" s="3">
        <v>500</v>
      </c>
      <c r="H10" s="3">
        <v>335</v>
      </c>
      <c r="I10" s="15">
        <v>100</v>
      </c>
      <c r="J10" s="3"/>
      <c r="K10" s="3"/>
      <c r="L10" s="12"/>
      <c r="M10" s="28"/>
      <c r="N10" s="30"/>
    </row>
    <row r="11" spans="1:14" ht="95.25" customHeight="1" x14ac:dyDescent="0.25">
      <c r="A11" s="28" t="s">
        <v>138</v>
      </c>
      <c r="B11" s="44"/>
      <c r="C11" s="39"/>
      <c r="D11" s="6">
        <v>7950700</v>
      </c>
      <c r="E11" s="3" t="s">
        <v>23</v>
      </c>
      <c r="F11" s="3" t="s">
        <v>14</v>
      </c>
      <c r="G11" s="3">
        <v>500</v>
      </c>
      <c r="H11" s="3">
        <v>335</v>
      </c>
      <c r="I11" s="14">
        <v>1062</v>
      </c>
      <c r="J11" s="3">
        <v>1061.4000000000001</v>
      </c>
      <c r="K11" s="3">
        <v>1061.4000000000001</v>
      </c>
      <c r="L11" s="3">
        <v>1061.4000000000001</v>
      </c>
      <c r="M11" s="40" t="s">
        <v>144</v>
      </c>
      <c r="N11" s="41"/>
    </row>
    <row r="12" spans="1:14" ht="61.5" customHeight="1" x14ac:dyDescent="0.25">
      <c r="A12" s="28" t="s">
        <v>139</v>
      </c>
      <c r="B12" s="29"/>
      <c r="C12" s="30"/>
      <c r="D12" s="6">
        <v>7951600</v>
      </c>
      <c r="E12" s="3" t="s">
        <v>23</v>
      </c>
      <c r="F12" s="3" t="s">
        <v>14</v>
      </c>
      <c r="G12" s="3">
        <v>500</v>
      </c>
      <c r="H12" s="3">
        <v>335</v>
      </c>
      <c r="I12" s="14">
        <v>63</v>
      </c>
      <c r="J12" s="3">
        <v>62.3</v>
      </c>
      <c r="K12" s="3">
        <v>62.3</v>
      </c>
      <c r="L12" s="3">
        <v>62.3</v>
      </c>
      <c r="M12" s="40" t="s">
        <v>145</v>
      </c>
      <c r="N12" s="41"/>
    </row>
    <row r="13" spans="1:14" ht="39.75" customHeight="1" x14ac:dyDescent="0.25">
      <c r="A13" s="28" t="s">
        <v>25</v>
      </c>
      <c r="B13" s="44"/>
      <c r="C13" s="39"/>
      <c r="D13" s="6">
        <v>7950800</v>
      </c>
      <c r="E13" s="3" t="s">
        <v>23</v>
      </c>
      <c r="F13" s="3" t="s">
        <v>18</v>
      </c>
      <c r="G13" s="10" t="s">
        <v>36</v>
      </c>
      <c r="H13" s="11">
        <v>335</v>
      </c>
      <c r="I13" s="13"/>
      <c r="J13" s="10"/>
      <c r="K13" s="10"/>
      <c r="L13" s="13"/>
      <c r="M13" s="45"/>
      <c r="N13" s="46"/>
    </row>
    <row r="14" spans="1:14" ht="39.75" customHeight="1" x14ac:dyDescent="0.25">
      <c r="A14" s="28" t="s">
        <v>25</v>
      </c>
      <c r="B14" s="44"/>
      <c r="C14" s="39"/>
      <c r="D14" s="6">
        <v>7950800</v>
      </c>
      <c r="E14" s="3" t="s">
        <v>23</v>
      </c>
      <c r="F14" s="3" t="s">
        <v>18</v>
      </c>
      <c r="G14" s="10">
        <v>500</v>
      </c>
      <c r="H14" s="11">
        <v>335</v>
      </c>
      <c r="I14" s="18">
        <v>1600</v>
      </c>
      <c r="J14" s="3">
        <v>159.30000000000001</v>
      </c>
      <c r="K14" s="3">
        <v>159.30000000000001</v>
      </c>
      <c r="L14" s="3">
        <v>159.30000000000001</v>
      </c>
      <c r="M14" s="28" t="s">
        <v>150</v>
      </c>
      <c r="N14" s="30"/>
    </row>
    <row r="15" spans="1:14" ht="27.75" customHeight="1" x14ac:dyDescent="0.25">
      <c r="A15" s="28" t="s">
        <v>27</v>
      </c>
      <c r="B15" s="29"/>
      <c r="C15" s="30"/>
      <c r="D15" s="6">
        <v>7951300</v>
      </c>
      <c r="E15" s="3" t="s">
        <v>28</v>
      </c>
      <c r="F15" s="3" t="s">
        <v>28</v>
      </c>
      <c r="G15" s="3">
        <v>447</v>
      </c>
      <c r="H15" s="3">
        <v>335</v>
      </c>
      <c r="I15" s="15">
        <v>20</v>
      </c>
      <c r="J15" s="3">
        <v>0.5</v>
      </c>
      <c r="K15" s="3">
        <v>0.5</v>
      </c>
      <c r="L15" s="12">
        <v>0.5</v>
      </c>
      <c r="M15" s="28" t="s">
        <v>148</v>
      </c>
      <c r="N15" s="30"/>
    </row>
    <row r="16" spans="1:14" ht="62.25" customHeight="1" x14ac:dyDescent="0.25">
      <c r="A16" s="28" t="s">
        <v>29</v>
      </c>
      <c r="B16" s="29"/>
      <c r="C16" s="30"/>
      <c r="D16" s="6">
        <v>7951000</v>
      </c>
      <c r="E16" s="3" t="s">
        <v>30</v>
      </c>
      <c r="F16" s="3" t="s">
        <v>14</v>
      </c>
      <c r="G16" s="3">
        <v>614</v>
      </c>
      <c r="H16" s="3">
        <v>335</v>
      </c>
      <c r="I16" s="12"/>
      <c r="J16" s="3"/>
      <c r="K16" s="3"/>
      <c r="L16" s="12"/>
      <c r="M16" s="40"/>
      <c r="N16" s="41"/>
    </row>
    <row r="17" spans="1:14" ht="62.25" customHeight="1" x14ac:dyDescent="0.25">
      <c r="A17" s="28" t="s">
        <v>137</v>
      </c>
      <c r="B17" s="29"/>
      <c r="C17" s="30"/>
      <c r="D17" s="6">
        <v>7950500</v>
      </c>
      <c r="E17" s="3" t="s">
        <v>86</v>
      </c>
      <c r="F17" s="3">
        <v>12</v>
      </c>
      <c r="G17" s="3">
        <v>500</v>
      </c>
      <c r="H17" s="3">
        <v>335</v>
      </c>
      <c r="I17" s="15">
        <v>20</v>
      </c>
      <c r="J17" s="3"/>
      <c r="K17" s="3"/>
      <c r="L17" s="12"/>
      <c r="M17" s="42"/>
      <c r="N17" s="43"/>
    </row>
    <row r="18" spans="1:14" ht="63" customHeight="1" x14ac:dyDescent="0.25">
      <c r="A18" s="28" t="s">
        <v>31</v>
      </c>
      <c r="B18" s="29"/>
      <c r="C18" s="30"/>
      <c r="D18" s="6">
        <v>7951400</v>
      </c>
      <c r="E18" s="3">
        <v>10</v>
      </c>
      <c r="F18" s="3" t="s">
        <v>32</v>
      </c>
      <c r="G18" s="3" t="s">
        <v>33</v>
      </c>
      <c r="H18" s="3">
        <v>335</v>
      </c>
      <c r="I18" s="15">
        <v>10</v>
      </c>
      <c r="J18" s="3">
        <v>4.8</v>
      </c>
      <c r="K18" s="3">
        <v>4.8</v>
      </c>
      <c r="L18" s="3">
        <v>4.8</v>
      </c>
      <c r="M18" s="38" t="s">
        <v>146</v>
      </c>
      <c r="N18" s="39"/>
    </row>
    <row r="19" spans="1:14" ht="103.5" customHeight="1" x14ac:dyDescent="0.25">
      <c r="A19" s="28" t="s">
        <v>34</v>
      </c>
      <c r="B19" s="29"/>
      <c r="C19" s="30"/>
      <c r="D19" s="6">
        <v>7951500</v>
      </c>
      <c r="E19" s="3">
        <v>11</v>
      </c>
      <c r="F19" s="3" t="s">
        <v>14</v>
      </c>
      <c r="G19" s="3" t="s">
        <v>35</v>
      </c>
      <c r="H19" s="3">
        <v>335</v>
      </c>
      <c r="I19" s="15">
        <v>750</v>
      </c>
      <c r="J19" s="3">
        <v>177.5</v>
      </c>
      <c r="K19" s="3">
        <v>177.5</v>
      </c>
      <c r="L19" s="3">
        <v>177.5</v>
      </c>
      <c r="M19" s="38" t="s">
        <v>147</v>
      </c>
      <c r="N19" s="39"/>
    </row>
    <row r="20" spans="1:14" ht="85.5" customHeight="1" x14ac:dyDescent="0.25">
      <c r="A20" s="28" t="s">
        <v>41</v>
      </c>
      <c r="B20" s="29"/>
      <c r="C20" s="30"/>
      <c r="D20" s="6">
        <v>7951700</v>
      </c>
      <c r="E20" s="3" t="s">
        <v>23</v>
      </c>
      <c r="F20" s="3" t="s">
        <v>14</v>
      </c>
      <c r="G20" s="3" t="s">
        <v>36</v>
      </c>
      <c r="H20" s="3">
        <v>335</v>
      </c>
      <c r="I20" s="12">
        <v>0</v>
      </c>
      <c r="J20" s="3"/>
      <c r="K20" s="3"/>
      <c r="L20" s="3"/>
      <c r="M20" s="33"/>
      <c r="N20" s="35"/>
    </row>
    <row r="21" spans="1:14" ht="47.25" customHeight="1" x14ac:dyDescent="0.25">
      <c r="A21" s="28" t="s">
        <v>42</v>
      </c>
      <c r="B21" s="29"/>
      <c r="C21" s="30"/>
      <c r="D21" s="6">
        <v>7951800</v>
      </c>
      <c r="E21" s="3" t="s">
        <v>23</v>
      </c>
      <c r="F21" s="3" t="s">
        <v>17</v>
      </c>
      <c r="G21" s="3">
        <v>500</v>
      </c>
      <c r="H21" s="3">
        <v>335</v>
      </c>
      <c r="I21" s="15">
        <v>450</v>
      </c>
      <c r="J21" s="3"/>
      <c r="K21" s="3"/>
      <c r="L21" s="3"/>
      <c r="M21" s="33"/>
      <c r="N21" s="35"/>
    </row>
    <row r="22" spans="1:14" ht="25.5" customHeight="1" x14ac:dyDescent="0.25">
      <c r="A22" s="28" t="s">
        <v>55</v>
      </c>
      <c r="B22" s="29"/>
      <c r="C22" s="30"/>
      <c r="D22" s="6">
        <v>7950900</v>
      </c>
      <c r="E22" s="3" t="s">
        <v>23</v>
      </c>
      <c r="F22" s="3" t="s">
        <v>18</v>
      </c>
      <c r="G22" s="3">
        <v>500</v>
      </c>
      <c r="H22" s="3">
        <v>335</v>
      </c>
      <c r="I22" s="15">
        <v>245</v>
      </c>
      <c r="J22" s="3"/>
      <c r="K22" s="3"/>
      <c r="L22" s="12"/>
      <c r="M22" s="28"/>
      <c r="N22" s="30"/>
    </row>
    <row r="23" spans="1:14" ht="48" customHeight="1" x14ac:dyDescent="0.25">
      <c r="A23" s="28" t="s">
        <v>58</v>
      </c>
      <c r="B23" s="29"/>
      <c r="C23" s="30"/>
      <c r="D23" s="6">
        <v>7951200</v>
      </c>
      <c r="E23" s="3" t="s">
        <v>23</v>
      </c>
      <c r="F23" s="3" t="s">
        <v>17</v>
      </c>
      <c r="G23" s="3">
        <v>500</v>
      </c>
      <c r="H23" s="3">
        <v>335</v>
      </c>
      <c r="I23" s="12">
        <v>800</v>
      </c>
      <c r="J23" s="3"/>
      <c r="K23" s="3"/>
      <c r="L23" s="12"/>
      <c r="M23" s="31"/>
      <c r="N23" s="32"/>
    </row>
    <row r="24" spans="1:14" ht="71.25" customHeight="1" x14ac:dyDescent="0.25">
      <c r="A24" s="28" t="s">
        <v>141</v>
      </c>
      <c r="B24" s="29"/>
      <c r="C24" s="30"/>
      <c r="D24" s="6">
        <v>7950600</v>
      </c>
      <c r="E24" s="3" t="s">
        <v>86</v>
      </c>
      <c r="F24" s="3">
        <v>12</v>
      </c>
      <c r="G24" s="3">
        <v>500</v>
      </c>
      <c r="H24" s="3">
        <v>335</v>
      </c>
      <c r="I24" s="12">
        <v>50</v>
      </c>
      <c r="J24" s="3"/>
      <c r="K24" s="3"/>
      <c r="L24" s="12"/>
      <c r="M24" s="31"/>
      <c r="N24" s="32"/>
    </row>
    <row r="25" spans="1:14" ht="18.75" customHeight="1" x14ac:dyDescent="0.25">
      <c r="A25" s="28" t="s">
        <v>140</v>
      </c>
      <c r="B25" s="29"/>
      <c r="C25" s="30"/>
      <c r="D25" s="6">
        <v>7951900</v>
      </c>
      <c r="E25" s="3"/>
      <c r="F25" s="3"/>
      <c r="G25" s="3">
        <v>500</v>
      </c>
      <c r="H25" s="3">
        <v>335</v>
      </c>
      <c r="I25" s="12">
        <v>200</v>
      </c>
      <c r="J25" s="3"/>
      <c r="K25" s="3"/>
      <c r="L25" s="12"/>
      <c r="M25" s="31"/>
      <c r="N25" s="32"/>
    </row>
    <row r="26" spans="1:14" x14ac:dyDescent="0.25">
      <c r="A26" s="33"/>
      <c r="B26" s="34"/>
      <c r="C26" s="35"/>
      <c r="D26" s="2"/>
      <c r="E26" s="1"/>
      <c r="F26" s="1"/>
      <c r="G26" s="1"/>
      <c r="H26" s="1"/>
      <c r="I26" s="1">
        <f>I7+I9+I10+I11+I12+I15+I16+I18+I19+I13+I14+I20+I21+I22+I23+I25+I17+I8+I24</f>
        <v>6287</v>
      </c>
      <c r="J26" s="1">
        <f>J7+J9+J10+J11+J12+J15+J16+J18+J19+J13+J14+J20+J21+J22+J23+J8</f>
        <v>1577.1999999999998</v>
      </c>
      <c r="K26" s="1">
        <f>K7+K9+K10+K11+K12+K15+K16+K18+K19+K13+K14+K20+K21+K22+K23+K8</f>
        <v>1577.1999999999998</v>
      </c>
      <c r="L26" s="1">
        <f>L7+L9+L10+L11+L12+L15+L16+L18+L19+L13+L14+L20+L21+L22+L23+L8</f>
        <v>1577.1999999999998</v>
      </c>
      <c r="M26" s="33"/>
      <c r="N26" s="35"/>
    </row>
    <row r="30" spans="1:14" x14ac:dyDescent="0.25">
      <c r="A30" s="36" t="s">
        <v>152</v>
      </c>
      <c r="B30" s="36"/>
      <c r="C30" s="36"/>
      <c r="D30" s="36"/>
      <c r="E30" s="36"/>
      <c r="F30" s="36"/>
      <c r="G30" s="36"/>
      <c r="L30" s="37" t="s">
        <v>153</v>
      </c>
      <c r="M30" s="37"/>
      <c r="N30" s="37"/>
    </row>
  </sheetData>
  <mergeCells count="48">
    <mergeCell ref="A2:N2"/>
    <mergeCell ref="A3:N3"/>
    <mergeCell ref="A4:N4"/>
    <mergeCell ref="A5:N5"/>
    <mergeCell ref="A6:C6"/>
    <mergeCell ref="M6:N6"/>
    <mergeCell ref="A7:C7"/>
    <mergeCell ref="M7:N7"/>
    <mergeCell ref="A9:C9"/>
    <mergeCell ref="M9:N9"/>
    <mergeCell ref="A10:C10"/>
    <mergeCell ref="M10:N10"/>
    <mergeCell ref="A11:C11"/>
    <mergeCell ref="M11:N11"/>
    <mergeCell ref="A12:C12"/>
    <mergeCell ref="M12:N12"/>
    <mergeCell ref="A13:C13"/>
    <mergeCell ref="M13:N13"/>
    <mergeCell ref="A14:C14"/>
    <mergeCell ref="M14:N14"/>
    <mergeCell ref="A15:C15"/>
    <mergeCell ref="M15:N15"/>
    <mergeCell ref="A16:C16"/>
    <mergeCell ref="M16:N16"/>
    <mergeCell ref="M26:N26"/>
    <mergeCell ref="M24:N24"/>
    <mergeCell ref="A18:C18"/>
    <mergeCell ref="M18:N18"/>
    <mergeCell ref="A19:C19"/>
    <mergeCell ref="M19:N19"/>
    <mergeCell ref="A20:C20"/>
    <mergeCell ref="M20:N20"/>
    <mergeCell ref="A30:G30"/>
    <mergeCell ref="L30:N30"/>
    <mergeCell ref="A17:C17"/>
    <mergeCell ref="M17:N17"/>
    <mergeCell ref="A8:C8"/>
    <mergeCell ref="M8:N8"/>
    <mergeCell ref="A25:C25"/>
    <mergeCell ref="M25:N25"/>
    <mergeCell ref="M23:N23"/>
    <mergeCell ref="A24:C24"/>
    <mergeCell ref="A21:C21"/>
    <mergeCell ref="M21:N21"/>
    <mergeCell ref="A22:C22"/>
    <mergeCell ref="M22:N22"/>
    <mergeCell ref="A23:C23"/>
    <mergeCell ref="A26:C26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2"/>
  <sheetViews>
    <sheetView topLeftCell="A38" workbookViewId="0">
      <selection activeCell="A52" sqref="A52:C52"/>
    </sheetView>
  </sheetViews>
  <sheetFormatPr defaultRowHeight="15" x14ac:dyDescent="0.25"/>
  <cols>
    <col min="1" max="1" width="9.42578125" customWidth="1"/>
    <col min="4" max="4" width="8.5703125" customWidth="1"/>
    <col min="5" max="5" width="4" customWidth="1"/>
    <col min="6" max="6" width="3.5703125" customWidth="1"/>
    <col min="7" max="7" width="5.140625" customWidth="1"/>
    <col min="8" max="8" width="5.28515625" customWidth="1"/>
    <col min="9" max="9" width="8.42578125" customWidth="1"/>
    <col min="11" max="11" width="7.7109375" customWidth="1"/>
    <col min="14" max="14" width="27" customWidth="1"/>
  </cols>
  <sheetData>
    <row r="2" spans="1:14" ht="15.75" x14ac:dyDescent="0.25">
      <c r="A2" s="90" t="s">
        <v>68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15.75" x14ac:dyDescent="0.25">
      <c r="A3" s="90" t="s">
        <v>107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16.5" customHeight="1" x14ac:dyDescent="0.25">
      <c r="A4" s="90" t="s">
        <v>100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4" ht="16.5" customHeight="1" x14ac:dyDescent="0.25">
      <c r="A5" s="90" t="s">
        <v>105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ht="16.5" customHeight="1" x14ac:dyDescent="0.25">
      <c r="A6" s="91" t="s">
        <v>109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</row>
    <row r="7" spans="1:14" ht="41.25" customHeight="1" x14ac:dyDescent="0.25">
      <c r="A7" s="92" t="s">
        <v>61</v>
      </c>
      <c r="B7" s="93"/>
      <c r="C7" s="94"/>
      <c r="D7" s="54" t="s">
        <v>62</v>
      </c>
      <c r="E7" s="98"/>
      <c r="F7" s="98"/>
      <c r="G7" s="98"/>
      <c r="H7" s="55"/>
      <c r="I7" s="99" t="s">
        <v>103</v>
      </c>
      <c r="J7" s="100"/>
      <c r="K7" s="100"/>
      <c r="L7" s="100"/>
      <c r="M7" s="100"/>
      <c r="N7" s="101"/>
    </row>
    <row r="8" spans="1:14" ht="48.75" customHeight="1" x14ac:dyDescent="0.25">
      <c r="A8" s="95"/>
      <c r="B8" s="96"/>
      <c r="C8" s="97"/>
      <c r="D8" s="102" t="s">
        <v>64</v>
      </c>
      <c r="E8" s="103"/>
      <c r="F8" s="104"/>
      <c r="G8" s="102" t="s">
        <v>101</v>
      </c>
      <c r="H8" s="104"/>
      <c r="I8" s="5" t="s">
        <v>102</v>
      </c>
      <c r="J8" s="5" t="s">
        <v>59</v>
      </c>
      <c r="K8" s="5" t="s">
        <v>12</v>
      </c>
      <c r="L8" s="5" t="s">
        <v>66</v>
      </c>
      <c r="M8" s="54" t="s">
        <v>67</v>
      </c>
      <c r="N8" s="55"/>
    </row>
    <row r="9" spans="1:14" ht="38.25" customHeight="1" x14ac:dyDescent="0.25">
      <c r="A9" s="28" t="s">
        <v>74</v>
      </c>
      <c r="B9" s="62"/>
      <c r="C9" s="63"/>
      <c r="D9" s="57">
        <v>3526.2</v>
      </c>
      <c r="E9" s="89"/>
      <c r="F9" s="58"/>
      <c r="G9" s="42">
        <v>566</v>
      </c>
      <c r="H9" s="43"/>
      <c r="I9" s="3">
        <v>524</v>
      </c>
      <c r="J9" s="14">
        <v>497.6</v>
      </c>
      <c r="K9" s="14">
        <v>497.6</v>
      </c>
      <c r="L9" s="24">
        <f t="shared" ref="L9:L15" si="0">K9/I9*100</f>
        <v>94.961832061068705</v>
      </c>
      <c r="M9" s="67" t="s">
        <v>106</v>
      </c>
      <c r="N9" s="68"/>
    </row>
    <row r="10" spans="1:14" ht="45" customHeight="1" x14ac:dyDescent="0.25">
      <c r="A10" s="28" t="s">
        <v>73</v>
      </c>
      <c r="B10" s="62"/>
      <c r="C10" s="63"/>
      <c r="D10" s="57"/>
      <c r="E10" s="89"/>
      <c r="F10" s="58"/>
      <c r="G10" s="42"/>
      <c r="H10" s="43"/>
      <c r="I10" s="3"/>
      <c r="J10" s="14"/>
      <c r="K10" s="14"/>
      <c r="L10" s="24"/>
      <c r="M10" s="71"/>
      <c r="N10" s="72"/>
    </row>
    <row r="11" spans="1:14" ht="36" customHeight="1" x14ac:dyDescent="0.25">
      <c r="A11" s="59" t="s">
        <v>80</v>
      </c>
      <c r="B11" s="60"/>
      <c r="C11" s="61"/>
      <c r="D11" s="84">
        <f>D9+D10</f>
        <v>3526.2</v>
      </c>
      <c r="E11" s="85"/>
      <c r="F11" s="86"/>
      <c r="G11" s="84">
        <f>G9+G10</f>
        <v>566</v>
      </c>
      <c r="H11" s="86"/>
      <c r="I11" s="12">
        <f>I9+I10</f>
        <v>524</v>
      </c>
      <c r="J11" s="15">
        <f>J9+J10</f>
        <v>497.6</v>
      </c>
      <c r="K11" s="15">
        <f>K9+K10</f>
        <v>497.6</v>
      </c>
      <c r="L11" s="24">
        <f t="shared" si="0"/>
        <v>94.961832061068705</v>
      </c>
      <c r="M11" s="87"/>
      <c r="N11" s="88"/>
    </row>
    <row r="12" spans="1:14" ht="29.25" customHeight="1" x14ac:dyDescent="0.25">
      <c r="A12" s="51" t="s">
        <v>108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3"/>
    </row>
    <row r="13" spans="1:14" ht="23.25" customHeight="1" x14ac:dyDescent="0.25">
      <c r="A13" s="28" t="s">
        <v>74</v>
      </c>
      <c r="B13" s="62"/>
      <c r="C13" s="63"/>
      <c r="D13" s="42">
        <v>60</v>
      </c>
      <c r="E13" s="56"/>
      <c r="F13" s="43"/>
      <c r="G13" s="57">
        <v>10</v>
      </c>
      <c r="H13" s="58"/>
      <c r="I13" s="14">
        <v>2.5</v>
      </c>
      <c r="J13" s="14">
        <v>2.5</v>
      </c>
      <c r="K13" s="14">
        <v>2.5</v>
      </c>
      <c r="L13" s="19">
        <f t="shared" si="0"/>
        <v>100</v>
      </c>
      <c r="M13" s="28" t="s">
        <v>110</v>
      </c>
      <c r="N13" s="30"/>
    </row>
    <row r="14" spans="1:14" ht="25.5" customHeight="1" x14ac:dyDescent="0.25">
      <c r="A14" s="28" t="s">
        <v>73</v>
      </c>
      <c r="B14" s="62"/>
      <c r="C14" s="63"/>
      <c r="D14" s="42"/>
      <c r="E14" s="56"/>
      <c r="F14" s="43"/>
      <c r="G14" s="57"/>
      <c r="H14" s="58"/>
      <c r="I14" s="14"/>
      <c r="J14" s="14"/>
      <c r="K14" s="14"/>
      <c r="L14" s="19"/>
      <c r="M14" s="40"/>
      <c r="N14" s="41"/>
    </row>
    <row r="15" spans="1:14" ht="25.5" customHeight="1" x14ac:dyDescent="0.25">
      <c r="A15" s="59" t="s">
        <v>80</v>
      </c>
      <c r="B15" s="60"/>
      <c r="C15" s="61"/>
      <c r="D15" s="42">
        <f>D13+D14</f>
        <v>60</v>
      </c>
      <c r="E15" s="56"/>
      <c r="F15" s="43"/>
      <c r="G15" s="42">
        <f>G13+G14</f>
        <v>10</v>
      </c>
      <c r="H15" s="43"/>
      <c r="I15" s="10">
        <f>I13+I14</f>
        <v>2.5</v>
      </c>
      <c r="J15" s="10">
        <f>J13+J14</f>
        <v>2.5</v>
      </c>
      <c r="K15" s="10">
        <f>K13+K14</f>
        <v>2.5</v>
      </c>
      <c r="L15" s="20">
        <f t="shared" si="0"/>
        <v>100</v>
      </c>
      <c r="M15" s="28"/>
      <c r="N15" s="30"/>
    </row>
    <row r="16" spans="1:14" ht="25.5" customHeight="1" x14ac:dyDescent="0.25">
      <c r="A16" s="79" t="s">
        <v>113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1"/>
    </row>
    <row r="17" spans="1:14" ht="71.25" customHeight="1" x14ac:dyDescent="0.25">
      <c r="A17" s="28" t="s">
        <v>74</v>
      </c>
      <c r="B17" s="62"/>
      <c r="C17" s="63"/>
      <c r="D17" s="42">
        <v>606</v>
      </c>
      <c r="E17" s="56"/>
      <c r="F17" s="43"/>
      <c r="G17" s="42">
        <v>271</v>
      </c>
      <c r="H17" s="43"/>
      <c r="I17" s="10">
        <v>271</v>
      </c>
      <c r="J17" s="10">
        <v>270.8</v>
      </c>
      <c r="K17" s="10">
        <v>270.8</v>
      </c>
      <c r="L17" s="20">
        <f>K17/I17*100</f>
        <v>99.926199261992622</v>
      </c>
      <c r="M17" s="28" t="s">
        <v>112</v>
      </c>
      <c r="N17" s="30"/>
    </row>
    <row r="18" spans="1:14" ht="25.5" customHeight="1" x14ac:dyDescent="0.25">
      <c r="A18" s="28" t="s">
        <v>73</v>
      </c>
      <c r="B18" s="62"/>
      <c r="C18" s="63"/>
      <c r="D18" s="42"/>
      <c r="E18" s="56"/>
      <c r="F18" s="43"/>
      <c r="G18" s="42"/>
      <c r="H18" s="43"/>
      <c r="I18" s="10"/>
      <c r="J18" s="10"/>
      <c r="K18" s="10"/>
      <c r="L18" s="20"/>
      <c r="M18" s="31"/>
      <c r="N18" s="32"/>
    </row>
    <row r="19" spans="1:14" ht="25.5" customHeight="1" x14ac:dyDescent="0.25">
      <c r="A19" s="59" t="s">
        <v>80</v>
      </c>
      <c r="B19" s="60"/>
      <c r="C19" s="61"/>
      <c r="D19" s="42">
        <f>D17+D18</f>
        <v>606</v>
      </c>
      <c r="E19" s="56"/>
      <c r="F19" s="43"/>
      <c r="G19" s="57">
        <f>G17+G18</f>
        <v>271</v>
      </c>
      <c r="H19" s="58"/>
      <c r="I19" s="18">
        <f>I17+I18</f>
        <v>271</v>
      </c>
      <c r="J19" s="18">
        <f>J17+J18</f>
        <v>270.8</v>
      </c>
      <c r="K19" s="18">
        <f>K17+K18</f>
        <v>270.8</v>
      </c>
      <c r="L19" s="25">
        <f>K19/I19*100</f>
        <v>99.926199261992622</v>
      </c>
      <c r="M19" s="76"/>
      <c r="N19" s="77"/>
    </row>
    <row r="20" spans="1:14" ht="25.5" customHeight="1" x14ac:dyDescent="0.25">
      <c r="A20" s="59" t="s">
        <v>111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1"/>
    </row>
    <row r="21" spans="1:14" ht="39" customHeight="1" x14ac:dyDescent="0.25">
      <c r="A21" s="28" t="s">
        <v>74</v>
      </c>
      <c r="B21" s="62"/>
      <c r="C21" s="63"/>
      <c r="D21" s="42">
        <v>2093.1999999999998</v>
      </c>
      <c r="E21" s="56"/>
      <c r="F21" s="43"/>
      <c r="G21" s="57">
        <v>751.2</v>
      </c>
      <c r="H21" s="58"/>
      <c r="I21" s="18">
        <v>751.2</v>
      </c>
      <c r="J21" s="18">
        <v>743.5</v>
      </c>
      <c r="K21" s="18">
        <v>743.5</v>
      </c>
      <c r="L21" s="25">
        <f>K21/I21*100</f>
        <v>98.974973375931839</v>
      </c>
      <c r="M21" s="28" t="s">
        <v>114</v>
      </c>
      <c r="N21" s="30"/>
    </row>
    <row r="22" spans="1:14" ht="24.75" customHeight="1" x14ac:dyDescent="0.25">
      <c r="A22" s="28" t="s">
        <v>73</v>
      </c>
      <c r="B22" s="62"/>
      <c r="C22" s="63"/>
      <c r="D22" s="42"/>
      <c r="E22" s="56"/>
      <c r="F22" s="43"/>
      <c r="G22" s="57"/>
      <c r="H22" s="58"/>
      <c r="I22" s="18"/>
      <c r="J22" s="18"/>
      <c r="K22" s="18"/>
      <c r="L22" s="18"/>
      <c r="M22" s="47"/>
      <c r="N22" s="49"/>
    </row>
    <row r="23" spans="1:14" ht="25.5" customHeight="1" x14ac:dyDescent="0.25">
      <c r="A23" s="59" t="s">
        <v>80</v>
      </c>
      <c r="B23" s="60"/>
      <c r="C23" s="61"/>
      <c r="D23" s="42">
        <f>D21+D22</f>
        <v>2093.1999999999998</v>
      </c>
      <c r="E23" s="56"/>
      <c r="F23" s="43"/>
      <c r="G23" s="57">
        <f>G21+G22</f>
        <v>751.2</v>
      </c>
      <c r="H23" s="58"/>
      <c r="I23" s="18">
        <f>I21+I22</f>
        <v>751.2</v>
      </c>
      <c r="J23" s="18">
        <f>J21+J22</f>
        <v>743.5</v>
      </c>
      <c r="K23" s="18">
        <f>K21+K22</f>
        <v>743.5</v>
      </c>
      <c r="L23" s="26">
        <f>K23/G23*100</f>
        <v>98.974973375931839</v>
      </c>
      <c r="M23" s="76"/>
      <c r="N23" s="77"/>
    </row>
    <row r="24" spans="1:14" ht="25.5" customHeight="1" x14ac:dyDescent="0.25">
      <c r="A24" s="59" t="s">
        <v>115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1"/>
    </row>
    <row r="25" spans="1:14" ht="25.5" customHeight="1" x14ac:dyDescent="0.25">
      <c r="A25" s="28" t="s">
        <v>74</v>
      </c>
      <c r="B25" s="62"/>
      <c r="C25" s="63"/>
      <c r="D25" s="42">
        <v>2000</v>
      </c>
      <c r="E25" s="56"/>
      <c r="F25" s="43"/>
      <c r="G25" s="57">
        <v>2000</v>
      </c>
      <c r="H25" s="58"/>
      <c r="I25" s="18">
        <v>2069</v>
      </c>
      <c r="J25" s="18">
        <v>1007.2</v>
      </c>
      <c r="K25" s="18">
        <v>1007.2</v>
      </c>
      <c r="L25" s="25">
        <f>K25/I25*100</f>
        <v>48.680521991300147</v>
      </c>
      <c r="M25" s="28" t="s">
        <v>119</v>
      </c>
      <c r="N25" s="78"/>
    </row>
    <row r="26" spans="1:14" ht="25.5" customHeight="1" x14ac:dyDescent="0.25">
      <c r="A26" s="28" t="s">
        <v>116</v>
      </c>
      <c r="B26" s="29"/>
      <c r="C26" s="30"/>
      <c r="D26" s="42">
        <v>9224</v>
      </c>
      <c r="E26" s="56"/>
      <c r="F26" s="43"/>
      <c r="G26" s="57">
        <v>9224</v>
      </c>
      <c r="H26" s="58"/>
      <c r="I26" s="18">
        <v>9224</v>
      </c>
      <c r="J26" s="18">
        <v>9224</v>
      </c>
      <c r="K26" s="18">
        <v>9224</v>
      </c>
      <c r="L26" s="18">
        <f>K26/J26*100</f>
        <v>100</v>
      </c>
      <c r="M26" s="76"/>
      <c r="N26" s="77"/>
    </row>
    <row r="27" spans="1:14" ht="25.5" customHeight="1" x14ac:dyDescent="0.25">
      <c r="A27" s="28" t="s">
        <v>73</v>
      </c>
      <c r="B27" s="62"/>
      <c r="C27" s="63"/>
      <c r="D27" s="42">
        <v>2298</v>
      </c>
      <c r="E27" s="56"/>
      <c r="F27" s="43"/>
      <c r="G27" s="57">
        <v>2298</v>
      </c>
      <c r="H27" s="58"/>
      <c r="I27" s="18">
        <v>2298</v>
      </c>
      <c r="J27" s="18">
        <v>2298</v>
      </c>
      <c r="K27" s="18">
        <v>2298</v>
      </c>
      <c r="L27" s="18">
        <f>K27/J27*100</f>
        <v>100</v>
      </c>
      <c r="M27" s="76"/>
      <c r="N27" s="77"/>
    </row>
    <row r="28" spans="1:14" ht="25.5" customHeight="1" x14ac:dyDescent="0.25">
      <c r="A28" s="59" t="s">
        <v>80</v>
      </c>
      <c r="B28" s="60"/>
      <c r="C28" s="61"/>
      <c r="D28" s="42">
        <f>D25+D27+D26</f>
        <v>13522</v>
      </c>
      <c r="E28" s="56"/>
      <c r="F28" s="43"/>
      <c r="G28" s="57">
        <f>G25+G27</f>
        <v>4298</v>
      </c>
      <c r="H28" s="58"/>
      <c r="I28" s="18">
        <f>I25+I27</f>
        <v>4367</v>
      </c>
      <c r="J28" s="18">
        <f>J25+J27</f>
        <v>3305.2</v>
      </c>
      <c r="K28" s="18">
        <f>K25+K27</f>
        <v>3305.2</v>
      </c>
      <c r="L28" s="25">
        <f>K28/I28*100</f>
        <v>75.68582550950309</v>
      </c>
      <c r="M28" s="76"/>
      <c r="N28" s="77"/>
    </row>
    <row r="29" spans="1:14" ht="25.5" customHeight="1" x14ac:dyDescent="0.25">
      <c r="A29" s="59" t="s">
        <v>117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1"/>
    </row>
    <row r="30" spans="1:14" ht="25.5" customHeight="1" x14ac:dyDescent="0.25">
      <c r="A30" s="28" t="s">
        <v>74</v>
      </c>
      <c r="B30" s="62"/>
      <c r="C30" s="63"/>
      <c r="D30" s="42">
        <v>355.3</v>
      </c>
      <c r="E30" s="56"/>
      <c r="F30" s="43"/>
      <c r="G30" s="57">
        <v>355.3</v>
      </c>
      <c r="H30" s="58"/>
      <c r="I30" s="18">
        <v>0</v>
      </c>
      <c r="J30" s="18">
        <v>0</v>
      </c>
      <c r="K30" s="18">
        <v>0</v>
      </c>
      <c r="L30" s="18">
        <v>0</v>
      </c>
      <c r="M30" s="28" t="s">
        <v>118</v>
      </c>
      <c r="N30" s="78"/>
    </row>
    <row r="31" spans="1:14" ht="25.5" customHeight="1" x14ac:dyDescent="0.25">
      <c r="A31" s="28" t="s">
        <v>116</v>
      </c>
      <c r="B31" s="29"/>
      <c r="C31" s="30"/>
      <c r="D31" s="42">
        <v>8624.1</v>
      </c>
      <c r="E31" s="56"/>
      <c r="F31" s="43"/>
      <c r="G31" s="57">
        <v>8624.1</v>
      </c>
      <c r="H31" s="58"/>
      <c r="I31" s="18">
        <v>8624.1</v>
      </c>
      <c r="J31" s="18">
        <v>8624.1</v>
      </c>
      <c r="K31" s="18">
        <v>8624.1</v>
      </c>
      <c r="L31" s="18">
        <v>100</v>
      </c>
      <c r="M31" s="76"/>
      <c r="N31" s="77"/>
    </row>
    <row r="32" spans="1:14" ht="25.5" customHeight="1" x14ac:dyDescent="0.25">
      <c r="A32" s="28" t="s">
        <v>73</v>
      </c>
      <c r="B32" s="62"/>
      <c r="C32" s="63"/>
      <c r="D32" s="42">
        <v>2458.5</v>
      </c>
      <c r="E32" s="56"/>
      <c r="F32" s="43"/>
      <c r="G32" s="57">
        <v>2458.5</v>
      </c>
      <c r="H32" s="58"/>
      <c r="I32" s="18">
        <v>2458.5</v>
      </c>
      <c r="J32" s="18">
        <v>2458.5</v>
      </c>
      <c r="K32" s="18">
        <v>2458.5</v>
      </c>
      <c r="L32" s="18">
        <v>100</v>
      </c>
      <c r="M32" s="76"/>
      <c r="N32" s="77"/>
    </row>
    <row r="33" spans="1:14" ht="25.5" customHeight="1" x14ac:dyDescent="0.25">
      <c r="A33" s="59" t="s">
        <v>80</v>
      </c>
      <c r="B33" s="60"/>
      <c r="C33" s="61"/>
      <c r="D33" s="42">
        <f>D30+D31+D32</f>
        <v>11437.9</v>
      </c>
      <c r="E33" s="56"/>
      <c r="F33" s="43"/>
      <c r="G33" s="57">
        <f>G30+G31+G32</f>
        <v>11437.9</v>
      </c>
      <c r="H33" s="58"/>
      <c r="I33" s="18">
        <f>I30+I31+I32</f>
        <v>11082.6</v>
      </c>
      <c r="J33" s="18">
        <f>J30+J31+J32</f>
        <v>11082.6</v>
      </c>
      <c r="K33" s="18">
        <f>K30+K31+K32</f>
        <v>11082.6</v>
      </c>
      <c r="L33" s="18">
        <f>K33/I33*100</f>
        <v>100</v>
      </c>
      <c r="M33" s="76"/>
      <c r="N33" s="77"/>
    </row>
    <row r="34" spans="1:14" ht="25.5" customHeight="1" x14ac:dyDescent="0.25">
      <c r="A34" s="59" t="s">
        <v>120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1"/>
    </row>
    <row r="35" spans="1:14" ht="25.5" customHeight="1" x14ac:dyDescent="0.25">
      <c r="A35" s="28" t="s">
        <v>74</v>
      </c>
      <c r="B35" s="62"/>
      <c r="C35" s="63"/>
      <c r="D35" s="42">
        <v>38.299999999999997</v>
      </c>
      <c r="E35" s="56"/>
      <c r="F35" s="43"/>
      <c r="G35" s="57">
        <v>10</v>
      </c>
      <c r="H35" s="58"/>
      <c r="I35" s="18">
        <v>8</v>
      </c>
      <c r="J35" s="18">
        <v>8</v>
      </c>
      <c r="K35" s="18">
        <v>8</v>
      </c>
      <c r="L35" s="18">
        <f>K35/I35*100</f>
        <v>100</v>
      </c>
      <c r="M35" s="28" t="s">
        <v>121</v>
      </c>
      <c r="N35" s="30"/>
    </row>
    <row r="36" spans="1:14" ht="25.5" customHeight="1" x14ac:dyDescent="0.25">
      <c r="A36" s="59" t="s">
        <v>122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1"/>
    </row>
    <row r="37" spans="1:14" ht="25.5" customHeight="1" x14ac:dyDescent="0.25">
      <c r="A37" s="28" t="s">
        <v>74</v>
      </c>
      <c r="B37" s="62"/>
      <c r="C37" s="63"/>
      <c r="D37" s="42">
        <v>2528</v>
      </c>
      <c r="E37" s="56"/>
      <c r="F37" s="43"/>
      <c r="G37" s="57">
        <v>116</v>
      </c>
      <c r="H37" s="58"/>
      <c r="I37" s="18">
        <v>116</v>
      </c>
      <c r="J37" s="18">
        <v>116</v>
      </c>
      <c r="K37" s="18">
        <v>116</v>
      </c>
      <c r="L37" s="18">
        <v>100</v>
      </c>
      <c r="M37" s="28" t="s">
        <v>123</v>
      </c>
      <c r="N37" s="30"/>
    </row>
    <row r="38" spans="1:14" ht="25.5" customHeight="1" x14ac:dyDescent="0.25">
      <c r="A38" s="28" t="s">
        <v>124</v>
      </c>
      <c r="B38" s="29"/>
      <c r="C38" s="30"/>
      <c r="D38" s="42">
        <v>243080</v>
      </c>
      <c r="E38" s="56"/>
      <c r="F38" s="43"/>
      <c r="G38" s="57">
        <v>0</v>
      </c>
      <c r="H38" s="58"/>
      <c r="I38" s="18">
        <v>0</v>
      </c>
      <c r="J38" s="18">
        <v>0</v>
      </c>
      <c r="K38" s="18">
        <v>0</v>
      </c>
      <c r="L38" s="18">
        <v>0</v>
      </c>
      <c r="M38" s="76"/>
      <c r="N38" s="77"/>
    </row>
    <row r="39" spans="1:14" ht="21.75" customHeight="1" x14ac:dyDescent="0.25">
      <c r="A39" s="59" t="s">
        <v>80</v>
      </c>
      <c r="B39" s="60"/>
      <c r="C39" s="61"/>
      <c r="D39" s="42">
        <f>D37+D38</f>
        <v>245608</v>
      </c>
      <c r="E39" s="56"/>
      <c r="F39" s="43"/>
      <c r="G39" s="57">
        <f>G37+G38</f>
        <v>116</v>
      </c>
      <c r="H39" s="58"/>
      <c r="I39" s="18">
        <f>I37+I38</f>
        <v>116</v>
      </c>
      <c r="J39" s="18">
        <f>J37+J38</f>
        <v>116</v>
      </c>
      <c r="K39" s="18">
        <f>K37+K38</f>
        <v>116</v>
      </c>
      <c r="L39" s="18">
        <f>L37+L38</f>
        <v>100</v>
      </c>
      <c r="M39" s="28"/>
      <c r="N39" s="30"/>
    </row>
    <row r="40" spans="1:14" ht="37.5" customHeight="1" x14ac:dyDescent="0.25">
      <c r="A40" s="73" t="s">
        <v>125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5"/>
    </row>
    <row r="41" spans="1:14" ht="18.75" customHeight="1" x14ac:dyDescent="0.25">
      <c r="A41" s="28" t="s">
        <v>74</v>
      </c>
      <c r="B41" s="62"/>
      <c r="C41" s="63"/>
      <c r="D41" s="42">
        <v>955</v>
      </c>
      <c r="E41" s="56"/>
      <c r="F41" s="43"/>
      <c r="G41" s="57">
        <v>5</v>
      </c>
      <c r="H41" s="58"/>
      <c r="I41" s="18">
        <v>5</v>
      </c>
      <c r="J41" s="18">
        <v>5</v>
      </c>
      <c r="K41" s="18">
        <v>5</v>
      </c>
      <c r="L41" s="18">
        <v>100</v>
      </c>
      <c r="M41" s="28" t="s">
        <v>99</v>
      </c>
      <c r="N41" s="30"/>
    </row>
    <row r="42" spans="1:14" ht="24" customHeight="1" x14ac:dyDescent="0.25">
      <c r="A42" s="28" t="s">
        <v>126</v>
      </c>
      <c r="B42" s="29"/>
      <c r="C42" s="30"/>
      <c r="D42" s="42">
        <v>20165</v>
      </c>
      <c r="E42" s="56"/>
      <c r="F42" s="43"/>
      <c r="G42" s="57">
        <v>406</v>
      </c>
      <c r="H42" s="58"/>
      <c r="I42" s="18">
        <v>0</v>
      </c>
      <c r="J42" s="18">
        <v>0</v>
      </c>
      <c r="K42" s="18">
        <v>0</v>
      </c>
      <c r="L42" s="18">
        <v>0</v>
      </c>
      <c r="M42" s="31"/>
      <c r="N42" s="32"/>
    </row>
    <row r="43" spans="1:14" ht="20.25" customHeight="1" x14ac:dyDescent="0.25">
      <c r="A43" s="64" t="s">
        <v>80</v>
      </c>
      <c r="B43" s="65"/>
      <c r="C43" s="66"/>
      <c r="D43" s="42">
        <f>D41+D42</f>
        <v>21120</v>
      </c>
      <c r="E43" s="56"/>
      <c r="F43" s="43"/>
      <c r="G43" s="57">
        <f>G41+G42</f>
        <v>411</v>
      </c>
      <c r="H43" s="58"/>
      <c r="I43" s="18">
        <f>I41+I42</f>
        <v>5</v>
      </c>
      <c r="J43" s="18">
        <f>J41+J42</f>
        <v>5</v>
      </c>
      <c r="K43" s="18">
        <f>K41+K42</f>
        <v>5</v>
      </c>
      <c r="L43" s="18">
        <v>100</v>
      </c>
      <c r="M43" s="31"/>
      <c r="N43" s="32"/>
    </row>
    <row r="44" spans="1:14" ht="20.25" customHeight="1" x14ac:dyDescent="0.25">
      <c r="A44" s="59" t="s">
        <v>127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1"/>
    </row>
    <row r="45" spans="1:14" ht="28.5" customHeight="1" x14ac:dyDescent="0.25">
      <c r="A45" s="28" t="s">
        <v>74</v>
      </c>
      <c r="B45" s="62"/>
      <c r="C45" s="63"/>
      <c r="D45" s="42">
        <v>9451</v>
      </c>
      <c r="E45" s="56"/>
      <c r="F45" s="43"/>
      <c r="G45" s="57">
        <v>816</v>
      </c>
      <c r="H45" s="58"/>
      <c r="I45" s="18">
        <v>60</v>
      </c>
      <c r="J45" s="18">
        <v>59.9</v>
      </c>
      <c r="K45" s="18">
        <v>59.9</v>
      </c>
      <c r="L45" s="26">
        <f>K45/I45*100</f>
        <v>99.833333333333329</v>
      </c>
      <c r="M45" s="28" t="s">
        <v>128</v>
      </c>
      <c r="N45" s="30"/>
    </row>
    <row r="46" spans="1:14" ht="28.5" customHeight="1" x14ac:dyDescent="0.25">
      <c r="A46" s="28" t="s">
        <v>130</v>
      </c>
      <c r="B46" s="29"/>
      <c r="C46" s="30"/>
      <c r="D46" s="42"/>
      <c r="E46" s="56"/>
      <c r="F46" s="43"/>
      <c r="G46" s="57">
        <v>100</v>
      </c>
      <c r="H46" s="58"/>
      <c r="I46" s="18">
        <v>100</v>
      </c>
      <c r="J46" s="18">
        <v>100</v>
      </c>
      <c r="K46" s="18">
        <v>100</v>
      </c>
      <c r="L46" s="26">
        <v>100</v>
      </c>
      <c r="M46" s="28" t="s">
        <v>99</v>
      </c>
      <c r="N46" s="30"/>
    </row>
    <row r="47" spans="1:14" ht="20.25" customHeight="1" x14ac:dyDescent="0.25">
      <c r="A47" s="28" t="s">
        <v>124</v>
      </c>
      <c r="B47" s="29"/>
      <c r="C47" s="30"/>
      <c r="D47" s="42">
        <v>23214</v>
      </c>
      <c r="E47" s="56"/>
      <c r="F47" s="43"/>
      <c r="G47" s="57"/>
      <c r="H47" s="58"/>
      <c r="I47" s="18"/>
      <c r="J47" s="18"/>
      <c r="K47" s="18"/>
      <c r="L47" s="18"/>
      <c r="M47" s="31"/>
      <c r="N47" s="32"/>
    </row>
    <row r="48" spans="1:14" ht="20.25" customHeight="1" x14ac:dyDescent="0.25">
      <c r="A48" s="64" t="s">
        <v>80</v>
      </c>
      <c r="B48" s="65"/>
      <c r="C48" s="66"/>
      <c r="D48" s="42">
        <f>D47+D45</f>
        <v>32665</v>
      </c>
      <c r="E48" s="56"/>
      <c r="F48" s="43"/>
      <c r="G48" s="57">
        <f>G45+G47+G46</f>
        <v>916</v>
      </c>
      <c r="H48" s="58"/>
      <c r="I48" s="18">
        <f>I45+I47+I46</f>
        <v>160</v>
      </c>
      <c r="J48" s="18">
        <f>J45+J47+J46</f>
        <v>159.9</v>
      </c>
      <c r="K48" s="18">
        <f>K45+K47+K46</f>
        <v>159.9</v>
      </c>
      <c r="L48" s="18">
        <v>100</v>
      </c>
      <c r="M48" s="31"/>
      <c r="N48" s="32"/>
    </row>
    <row r="49" spans="1:14" ht="20.25" customHeight="1" x14ac:dyDescent="0.25">
      <c r="A49" s="59" t="s">
        <v>129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1"/>
    </row>
    <row r="50" spans="1:14" ht="70.5" customHeight="1" x14ac:dyDescent="0.25">
      <c r="A50" s="28" t="s">
        <v>74</v>
      </c>
      <c r="B50" s="62"/>
      <c r="C50" s="63"/>
      <c r="D50" s="42">
        <v>7431.3</v>
      </c>
      <c r="E50" s="56"/>
      <c r="F50" s="43"/>
      <c r="G50" s="57">
        <v>676</v>
      </c>
      <c r="H50" s="58"/>
      <c r="I50" s="18">
        <v>507.6</v>
      </c>
      <c r="J50" s="18">
        <v>347.3</v>
      </c>
      <c r="K50" s="18">
        <v>347.3</v>
      </c>
      <c r="L50" s="26">
        <f>K50/I50*100</f>
        <v>68.420015760441288</v>
      </c>
      <c r="M50" s="28" t="s">
        <v>131</v>
      </c>
      <c r="N50" s="30"/>
    </row>
    <row r="51" spans="1:14" ht="34.5" customHeight="1" x14ac:dyDescent="0.25">
      <c r="A51" s="28" t="s">
        <v>130</v>
      </c>
      <c r="B51" s="29"/>
      <c r="C51" s="30"/>
      <c r="D51" s="42">
        <v>67307.7</v>
      </c>
      <c r="E51" s="56"/>
      <c r="F51" s="43"/>
      <c r="G51" s="57">
        <v>5426</v>
      </c>
      <c r="H51" s="58"/>
      <c r="I51" s="18">
        <v>5426</v>
      </c>
      <c r="J51" s="18">
        <v>5376.7</v>
      </c>
      <c r="K51" s="18">
        <v>5376.7</v>
      </c>
      <c r="L51" s="26">
        <f>K51/I51*100</f>
        <v>99.091411721341686</v>
      </c>
      <c r="M51" s="28" t="s">
        <v>132</v>
      </c>
      <c r="N51" s="30"/>
    </row>
    <row r="52" spans="1:14" ht="20.25" customHeight="1" x14ac:dyDescent="0.25">
      <c r="A52" s="28" t="s">
        <v>126</v>
      </c>
      <c r="B52" s="29"/>
      <c r="C52" s="30"/>
      <c r="D52" s="42"/>
      <c r="E52" s="56"/>
      <c r="F52" s="43"/>
      <c r="G52" s="57">
        <v>5</v>
      </c>
      <c r="H52" s="58"/>
      <c r="I52" s="18">
        <v>5</v>
      </c>
      <c r="J52" s="18">
        <v>5</v>
      </c>
      <c r="K52" s="18">
        <v>5</v>
      </c>
      <c r="L52" s="26">
        <v>100</v>
      </c>
      <c r="M52" s="28" t="s">
        <v>133</v>
      </c>
      <c r="N52" s="30"/>
    </row>
    <row r="53" spans="1:14" ht="20.25" customHeight="1" x14ac:dyDescent="0.25">
      <c r="A53" s="64" t="s">
        <v>80</v>
      </c>
      <c r="B53" s="65"/>
      <c r="C53" s="66"/>
      <c r="D53" s="42">
        <f>D50+D51</f>
        <v>74739</v>
      </c>
      <c r="E53" s="56"/>
      <c r="F53" s="43"/>
      <c r="G53" s="57">
        <f>G50+G51+G52</f>
        <v>6107</v>
      </c>
      <c r="H53" s="58"/>
      <c r="I53" s="10">
        <f>I50+I51+I52</f>
        <v>5938.6</v>
      </c>
      <c r="J53" s="10">
        <f>J50+J51+J52</f>
        <v>5729</v>
      </c>
      <c r="K53" s="10">
        <f>K50+K51+K52</f>
        <v>5729</v>
      </c>
      <c r="L53" s="27">
        <f>K53/I53*100</f>
        <v>96.470548614151468</v>
      </c>
      <c r="M53" s="31"/>
      <c r="N53" s="32"/>
    </row>
    <row r="54" spans="1:14" ht="26.25" customHeight="1" x14ac:dyDescent="0.25">
      <c r="A54" s="59" t="s">
        <v>134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1"/>
    </row>
    <row r="55" spans="1:14" ht="20.25" customHeight="1" x14ac:dyDescent="0.25">
      <c r="A55" s="28" t="s">
        <v>74</v>
      </c>
      <c r="B55" s="62"/>
      <c r="C55" s="63"/>
      <c r="D55" s="42">
        <v>480.2</v>
      </c>
      <c r="E55" s="56"/>
      <c r="F55" s="43"/>
      <c r="G55" s="57">
        <v>480.2</v>
      </c>
      <c r="H55" s="58"/>
      <c r="I55" s="10">
        <v>480.2</v>
      </c>
      <c r="J55" s="10">
        <v>457.8</v>
      </c>
      <c r="K55" s="10">
        <v>457.8</v>
      </c>
      <c r="L55" s="27">
        <f>K55/I55*100</f>
        <v>95.335276967930042</v>
      </c>
      <c r="M55" s="67" t="s">
        <v>136</v>
      </c>
      <c r="N55" s="68"/>
    </row>
    <row r="56" spans="1:14" ht="20.25" customHeight="1" x14ac:dyDescent="0.25">
      <c r="A56" s="28" t="s">
        <v>130</v>
      </c>
      <c r="B56" s="29"/>
      <c r="C56" s="30"/>
      <c r="D56" s="42">
        <v>754</v>
      </c>
      <c r="E56" s="56"/>
      <c r="F56" s="43"/>
      <c r="G56" s="57">
        <v>754</v>
      </c>
      <c r="H56" s="58"/>
      <c r="I56" s="10">
        <v>754</v>
      </c>
      <c r="J56" s="10">
        <v>259.2</v>
      </c>
      <c r="K56" s="10">
        <v>259.2</v>
      </c>
      <c r="L56" s="27">
        <f>K56/I56*100</f>
        <v>34.376657824933687</v>
      </c>
      <c r="M56" s="69"/>
      <c r="N56" s="70"/>
    </row>
    <row r="57" spans="1:14" ht="20.25" customHeight="1" x14ac:dyDescent="0.25">
      <c r="A57" s="28" t="s">
        <v>135</v>
      </c>
      <c r="B57" s="29"/>
      <c r="C57" s="30"/>
      <c r="D57" s="42">
        <v>64.900000000000006</v>
      </c>
      <c r="E57" s="56"/>
      <c r="F57" s="43"/>
      <c r="G57" s="57">
        <v>64.900000000000006</v>
      </c>
      <c r="H57" s="58"/>
      <c r="I57" s="10"/>
      <c r="J57" s="10">
        <v>64.900000000000006</v>
      </c>
      <c r="K57" s="10">
        <v>64.900000000000006</v>
      </c>
      <c r="L57" s="27">
        <v>100</v>
      </c>
      <c r="M57" s="71"/>
      <c r="N57" s="72"/>
    </row>
    <row r="58" spans="1:14" ht="15" customHeight="1" x14ac:dyDescent="0.25">
      <c r="A58" s="64" t="s">
        <v>80</v>
      </c>
      <c r="B58" s="65"/>
      <c r="C58" s="66"/>
      <c r="D58" s="42">
        <f>D55+D56+D57</f>
        <v>1299.1000000000001</v>
      </c>
      <c r="E58" s="56"/>
      <c r="F58" s="43"/>
      <c r="G58" s="57">
        <v>1299.0999999999999</v>
      </c>
      <c r="H58" s="58"/>
      <c r="I58" s="10">
        <f>I56+I57+I55</f>
        <v>1234.2</v>
      </c>
      <c r="J58" s="10">
        <f>J56+J57+J55</f>
        <v>781.90000000000009</v>
      </c>
      <c r="K58" s="10">
        <f>K56+K57+K55</f>
        <v>781.90000000000009</v>
      </c>
      <c r="L58" s="27"/>
      <c r="M58" s="82"/>
      <c r="N58" s="83"/>
    </row>
    <row r="59" spans="1:14" x14ac:dyDescent="0.25">
      <c r="A59" s="36" t="s">
        <v>37</v>
      </c>
      <c r="B59" s="36"/>
      <c r="C59" s="36"/>
      <c r="D59" s="36"/>
      <c r="E59" s="36"/>
      <c r="F59" s="36"/>
      <c r="G59" s="36"/>
      <c r="L59" s="37" t="s">
        <v>38</v>
      </c>
      <c r="M59" s="37"/>
      <c r="N59" s="37"/>
    </row>
    <row r="62" spans="1:14" x14ac:dyDescent="0.25">
      <c r="A62" s="36"/>
      <c r="B62" s="36"/>
      <c r="C62" s="36"/>
      <c r="D62" s="36"/>
      <c r="E62" s="36"/>
      <c r="F62" s="36"/>
      <c r="G62" s="36"/>
      <c r="L62" s="37"/>
      <c r="M62" s="37"/>
      <c r="N62" s="37"/>
    </row>
  </sheetData>
  <mergeCells count="179">
    <mergeCell ref="A52:C52"/>
    <mergeCell ref="D52:F52"/>
    <mergeCell ref="G52:H52"/>
    <mergeCell ref="M52:N52"/>
    <mergeCell ref="A56:C56"/>
    <mergeCell ref="A57:C57"/>
    <mergeCell ref="D56:F56"/>
    <mergeCell ref="D57:F57"/>
    <mergeCell ref="G56:H56"/>
    <mergeCell ref="G57:H57"/>
    <mergeCell ref="M8:N8"/>
    <mergeCell ref="A9:C9"/>
    <mergeCell ref="D9:F9"/>
    <mergeCell ref="G9:H9"/>
    <mergeCell ref="M9:N10"/>
    <mergeCell ref="A10:C10"/>
    <mergeCell ref="D10:F10"/>
    <mergeCell ref="G10:H10"/>
    <mergeCell ref="A2:N2"/>
    <mergeCell ref="A3:N3"/>
    <mergeCell ref="A4:N4"/>
    <mergeCell ref="A5:N5"/>
    <mergeCell ref="A6:N6"/>
    <mergeCell ref="A7:C8"/>
    <mergeCell ref="D7:H7"/>
    <mergeCell ref="I7:N7"/>
    <mergeCell ref="D8:F8"/>
    <mergeCell ref="G8:H8"/>
    <mergeCell ref="G13:H13"/>
    <mergeCell ref="M13:N13"/>
    <mergeCell ref="A14:C14"/>
    <mergeCell ref="D14:F14"/>
    <mergeCell ref="G14:H14"/>
    <mergeCell ref="M14:N14"/>
    <mergeCell ref="A11:C11"/>
    <mergeCell ref="D11:F11"/>
    <mergeCell ref="G11:H11"/>
    <mergeCell ref="M11:N11"/>
    <mergeCell ref="A62:G62"/>
    <mergeCell ref="L62:N62"/>
    <mergeCell ref="A12:N12"/>
    <mergeCell ref="A17:C17"/>
    <mergeCell ref="A39:C39"/>
    <mergeCell ref="D39:F39"/>
    <mergeCell ref="G39:H39"/>
    <mergeCell ref="M39:N39"/>
    <mergeCell ref="A58:C58"/>
    <mergeCell ref="D58:F58"/>
    <mergeCell ref="G58:H58"/>
    <mergeCell ref="M58:N58"/>
    <mergeCell ref="A15:C15"/>
    <mergeCell ref="D15:F15"/>
    <mergeCell ref="G15:H15"/>
    <mergeCell ref="M15:N15"/>
    <mergeCell ref="A19:C19"/>
    <mergeCell ref="D19:F19"/>
    <mergeCell ref="G19:H19"/>
    <mergeCell ref="M19:N19"/>
    <mergeCell ref="D17:F17"/>
    <mergeCell ref="G17:H17"/>
    <mergeCell ref="A13:C13"/>
    <mergeCell ref="D13:F13"/>
    <mergeCell ref="A20:N20"/>
    <mergeCell ref="M17:N17"/>
    <mergeCell ref="A18:C18"/>
    <mergeCell ref="D18:F18"/>
    <mergeCell ref="G18:H18"/>
    <mergeCell ref="M18:N18"/>
    <mergeCell ref="A16:N16"/>
    <mergeCell ref="A59:G59"/>
    <mergeCell ref="L59:N59"/>
    <mergeCell ref="A42:C42"/>
    <mergeCell ref="D42:F42"/>
    <mergeCell ref="G42:H42"/>
    <mergeCell ref="M42:N42"/>
    <mergeCell ref="A44:N44"/>
    <mergeCell ref="A45:C45"/>
    <mergeCell ref="A47:C47"/>
    <mergeCell ref="A48:C48"/>
    <mergeCell ref="D45:F45"/>
    <mergeCell ref="D47:F47"/>
    <mergeCell ref="D48:F48"/>
    <mergeCell ref="G45:H45"/>
    <mergeCell ref="G47:H47"/>
    <mergeCell ref="G48:H48"/>
    <mergeCell ref="M45:N45"/>
    <mergeCell ref="A23:C23"/>
    <mergeCell ref="D22:F22"/>
    <mergeCell ref="D23:F23"/>
    <mergeCell ref="G22:H22"/>
    <mergeCell ref="G23:H23"/>
    <mergeCell ref="M22:N22"/>
    <mergeCell ref="M23:N23"/>
    <mergeCell ref="A21:C21"/>
    <mergeCell ref="D21:F21"/>
    <mergeCell ref="G21:H21"/>
    <mergeCell ref="M21:N21"/>
    <mergeCell ref="A22:C22"/>
    <mergeCell ref="M25:N25"/>
    <mergeCell ref="M27:N27"/>
    <mergeCell ref="M28:N28"/>
    <mergeCell ref="A26:C26"/>
    <mergeCell ref="D26:F26"/>
    <mergeCell ref="G26:H26"/>
    <mergeCell ref="M26:N26"/>
    <mergeCell ref="A24:N24"/>
    <mergeCell ref="A25:C25"/>
    <mergeCell ref="A27:C27"/>
    <mergeCell ref="A28:C28"/>
    <mergeCell ref="D25:F25"/>
    <mergeCell ref="D27:F27"/>
    <mergeCell ref="D28:F28"/>
    <mergeCell ref="G25:H25"/>
    <mergeCell ref="G27:H27"/>
    <mergeCell ref="G28:H28"/>
    <mergeCell ref="A29:N29"/>
    <mergeCell ref="A30:C30"/>
    <mergeCell ref="D30:F30"/>
    <mergeCell ref="G30:H30"/>
    <mergeCell ref="M30:N30"/>
    <mergeCell ref="A31:C31"/>
    <mergeCell ref="D31:F31"/>
    <mergeCell ref="G31:H31"/>
    <mergeCell ref="M31:N31"/>
    <mergeCell ref="A34:N34"/>
    <mergeCell ref="A35:C35"/>
    <mergeCell ref="D35:F35"/>
    <mergeCell ref="G35:H35"/>
    <mergeCell ref="M35:N35"/>
    <mergeCell ref="A32:C32"/>
    <mergeCell ref="D32:F32"/>
    <mergeCell ref="G32:H32"/>
    <mergeCell ref="M32:N32"/>
    <mergeCell ref="A33:C33"/>
    <mergeCell ref="D33:F33"/>
    <mergeCell ref="G33:H33"/>
    <mergeCell ref="M33:N33"/>
    <mergeCell ref="M37:N37"/>
    <mergeCell ref="A36:N36"/>
    <mergeCell ref="A38:C38"/>
    <mergeCell ref="D38:F38"/>
    <mergeCell ref="G38:H38"/>
    <mergeCell ref="M38:N38"/>
    <mergeCell ref="A37:C37"/>
    <mergeCell ref="D37:F37"/>
    <mergeCell ref="G37:H37"/>
    <mergeCell ref="A43:C43"/>
    <mergeCell ref="D43:F43"/>
    <mergeCell ref="G43:H43"/>
    <mergeCell ref="M43:N43"/>
    <mergeCell ref="A40:N40"/>
    <mergeCell ref="A41:C41"/>
    <mergeCell ref="D41:F41"/>
    <mergeCell ref="G41:H41"/>
    <mergeCell ref="M41:N41"/>
    <mergeCell ref="A46:C46"/>
    <mergeCell ref="D46:F46"/>
    <mergeCell ref="G46:H46"/>
    <mergeCell ref="M46:N46"/>
    <mergeCell ref="A54:N54"/>
    <mergeCell ref="A55:C55"/>
    <mergeCell ref="D55:F55"/>
    <mergeCell ref="G55:H55"/>
    <mergeCell ref="A53:C53"/>
    <mergeCell ref="D53:F53"/>
    <mergeCell ref="G53:H53"/>
    <mergeCell ref="M53:N53"/>
    <mergeCell ref="M47:N47"/>
    <mergeCell ref="M48:N48"/>
    <mergeCell ref="A49:N49"/>
    <mergeCell ref="M55:N57"/>
    <mergeCell ref="A50:C50"/>
    <mergeCell ref="D50:F50"/>
    <mergeCell ref="G50:H50"/>
    <mergeCell ref="M50:N50"/>
    <mergeCell ref="A51:C51"/>
    <mergeCell ref="D51:F51"/>
    <mergeCell ref="G51:H51"/>
    <mergeCell ref="M51:N5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workbookViewId="0">
      <selection activeCell="M13" sqref="M13:N13"/>
    </sheetView>
  </sheetViews>
  <sheetFormatPr defaultRowHeight="15" x14ac:dyDescent="0.25"/>
  <cols>
    <col min="1" max="1" width="9.42578125" customWidth="1"/>
    <col min="4" max="4" width="8.5703125" customWidth="1"/>
    <col min="5" max="5" width="4" customWidth="1"/>
    <col min="6" max="6" width="3.5703125" customWidth="1"/>
    <col min="7" max="7" width="5.140625" customWidth="1"/>
    <col min="8" max="8" width="5.28515625" customWidth="1"/>
    <col min="9" max="9" width="8.42578125" customWidth="1"/>
    <col min="11" max="11" width="7.7109375" customWidth="1"/>
    <col min="14" max="14" width="27" customWidth="1"/>
  </cols>
  <sheetData>
    <row r="2" spans="1:14" x14ac:dyDescent="0.25">
      <c r="A2" s="50" t="s">
        <v>68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x14ac:dyDescent="0.25">
      <c r="A3" s="50" t="s">
        <v>69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16.5" customHeight="1" x14ac:dyDescent="0.25">
      <c r="A4" s="50" t="s">
        <v>100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ht="16.5" customHeight="1" x14ac:dyDescent="0.25">
      <c r="A5" s="50" t="s">
        <v>71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ht="16.5" customHeight="1" x14ac:dyDescent="0.25">
      <c r="A6" s="114" t="s">
        <v>83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7" spans="1:14" ht="41.25" customHeight="1" x14ac:dyDescent="0.25">
      <c r="A7" s="92" t="s">
        <v>61</v>
      </c>
      <c r="B7" s="93"/>
      <c r="C7" s="94"/>
      <c r="D7" s="54" t="s">
        <v>62</v>
      </c>
      <c r="E7" s="98"/>
      <c r="F7" s="98"/>
      <c r="G7" s="98"/>
      <c r="H7" s="55"/>
      <c r="I7" s="99" t="s">
        <v>103</v>
      </c>
      <c r="J7" s="100"/>
      <c r="K7" s="100"/>
      <c r="L7" s="100"/>
      <c r="M7" s="100"/>
      <c r="N7" s="101"/>
    </row>
    <row r="8" spans="1:14" ht="48.75" customHeight="1" x14ac:dyDescent="0.25">
      <c r="A8" s="95"/>
      <c r="B8" s="96"/>
      <c r="C8" s="97"/>
      <c r="D8" s="102" t="s">
        <v>64</v>
      </c>
      <c r="E8" s="103"/>
      <c r="F8" s="104"/>
      <c r="G8" s="102" t="s">
        <v>101</v>
      </c>
      <c r="H8" s="104"/>
      <c r="I8" s="5" t="s">
        <v>102</v>
      </c>
      <c r="J8" s="5" t="s">
        <v>59</v>
      </c>
      <c r="K8" s="5" t="s">
        <v>12</v>
      </c>
      <c r="L8" s="5" t="s">
        <v>66</v>
      </c>
      <c r="M8" s="54" t="s">
        <v>67</v>
      </c>
      <c r="N8" s="55"/>
    </row>
    <row r="9" spans="1:14" ht="38.25" customHeight="1" x14ac:dyDescent="0.25">
      <c r="A9" s="64" t="s">
        <v>74</v>
      </c>
      <c r="B9" s="62"/>
      <c r="C9" s="63"/>
      <c r="D9" s="57">
        <v>1875.8</v>
      </c>
      <c r="E9" s="89"/>
      <c r="F9" s="58"/>
      <c r="G9" s="42">
        <v>1711.8</v>
      </c>
      <c r="H9" s="43"/>
      <c r="I9" s="3">
        <v>1682.8</v>
      </c>
      <c r="J9" s="14">
        <v>1458.3</v>
      </c>
      <c r="K9" s="14">
        <v>1458.3</v>
      </c>
      <c r="L9" s="24">
        <f t="shared" ref="L9:L15" si="0">K9/I9*100</f>
        <v>86.659139529355826</v>
      </c>
      <c r="M9" s="110"/>
      <c r="N9" s="111"/>
    </row>
    <row r="10" spans="1:14" ht="36" customHeight="1" x14ac:dyDescent="0.25">
      <c r="A10" s="64" t="s">
        <v>73</v>
      </c>
      <c r="B10" s="62"/>
      <c r="C10" s="63"/>
      <c r="D10" s="57">
        <v>3988.7</v>
      </c>
      <c r="E10" s="89"/>
      <c r="F10" s="58"/>
      <c r="G10" s="42">
        <v>3333.7</v>
      </c>
      <c r="H10" s="43"/>
      <c r="I10" s="3">
        <v>3443.7</v>
      </c>
      <c r="J10" s="14">
        <v>2848.3</v>
      </c>
      <c r="K10" s="14">
        <v>2848.3</v>
      </c>
      <c r="L10" s="24">
        <f t="shared" si="0"/>
        <v>82.710456776141953</v>
      </c>
      <c r="M10" s="112"/>
      <c r="N10" s="113"/>
    </row>
    <row r="11" spans="1:14" ht="36" customHeight="1" x14ac:dyDescent="0.25">
      <c r="A11" s="59" t="s">
        <v>80</v>
      </c>
      <c r="B11" s="60"/>
      <c r="C11" s="61"/>
      <c r="D11" s="84">
        <f>D9+D10</f>
        <v>5864.5</v>
      </c>
      <c r="E11" s="85"/>
      <c r="F11" s="86"/>
      <c r="G11" s="84">
        <f>G9+G10</f>
        <v>5045.5</v>
      </c>
      <c r="H11" s="86"/>
      <c r="I11" s="12">
        <f>I9+I10</f>
        <v>5126.5</v>
      </c>
      <c r="J11" s="15">
        <f>J9+J10</f>
        <v>4306.6000000000004</v>
      </c>
      <c r="K11" s="15">
        <f>K9+K10</f>
        <v>4306.6000000000004</v>
      </c>
      <c r="L11" s="24">
        <f t="shared" si="0"/>
        <v>84.006632205208248</v>
      </c>
      <c r="M11" s="87"/>
      <c r="N11" s="88"/>
    </row>
    <row r="12" spans="1:14" ht="29.25" customHeight="1" x14ac:dyDescent="0.25">
      <c r="A12" s="47" t="s">
        <v>75</v>
      </c>
      <c r="B12" s="48"/>
      <c r="C12" s="49"/>
      <c r="D12" s="107">
        <v>210</v>
      </c>
      <c r="E12" s="108"/>
      <c r="F12" s="109"/>
      <c r="G12" s="57">
        <v>125.5</v>
      </c>
      <c r="H12" s="58"/>
      <c r="I12" s="15">
        <v>125.5</v>
      </c>
      <c r="J12" s="14">
        <v>103.7</v>
      </c>
      <c r="K12" s="14">
        <v>103.7</v>
      </c>
      <c r="L12" s="19">
        <f t="shared" si="0"/>
        <v>82.629482071713142</v>
      </c>
      <c r="M12" s="28" t="s">
        <v>75</v>
      </c>
      <c r="N12" s="30"/>
    </row>
    <row r="13" spans="1:14" ht="23.25" customHeight="1" x14ac:dyDescent="0.25">
      <c r="A13" s="28" t="s">
        <v>76</v>
      </c>
      <c r="B13" s="105"/>
      <c r="C13" s="78"/>
      <c r="D13" s="42">
        <v>150</v>
      </c>
      <c r="E13" s="56"/>
      <c r="F13" s="43"/>
      <c r="G13" s="57">
        <v>51.2</v>
      </c>
      <c r="H13" s="58"/>
      <c r="I13" s="14">
        <v>51.2</v>
      </c>
      <c r="J13" s="14">
        <v>50.9</v>
      </c>
      <c r="K13" s="14">
        <v>50.9</v>
      </c>
      <c r="L13" s="19">
        <f t="shared" si="0"/>
        <v>99.414062499999986</v>
      </c>
      <c r="M13" s="40" t="s">
        <v>76</v>
      </c>
      <c r="N13" s="41"/>
    </row>
    <row r="14" spans="1:14" ht="25.5" customHeight="1" x14ac:dyDescent="0.25">
      <c r="A14" s="28" t="s">
        <v>77</v>
      </c>
      <c r="B14" s="29"/>
      <c r="C14" s="30"/>
      <c r="D14" s="42">
        <v>538</v>
      </c>
      <c r="E14" s="56"/>
      <c r="F14" s="43"/>
      <c r="G14" s="57">
        <v>452</v>
      </c>
      <c r="H14" s="58"/>
      <c r="I14" s="14">
        <v>452</v>
      </c>
      <c r="J14" s="14">
        <v>322.10000000000002</v>
      </c>
      <c r="K14" s="14">
        <v>322.10000000000002</v>
      </c>
      <c r="L14" s="19">
        <f t="shared" si="0"/>
        <v>71.261061946902657</v>
      </c>
      <c r="M14" s="40" t="s">
        <v>77</v>
      </c>
      <c r="N14" s="41"/>
    </row>
    <row r="15" spans="1:14" ht="25.5" customHeight="1" x14ac:dyDescent="0.25">
      <c r="A15" s="28" t="s">
        <v>104</v>
      </c>
      <c r="B15" s="105"/>
      <c r="C15" s="78"/>
      <c r="D15" s="42">
        <v>3513.5</v>
      </c>
      <c r="E15" s="56"/>
      <c r="F15" s="43"/>
      <c r="G15" s="42">
        <v>3395</v>
      </c>
      <c r="H15" s="43"/>
      <c r="I15" s="10">
        <v>3500.1</v>
      </c>
      <c r="J15" s="17">
        <v>3466.1</v>
      </c>
      <c r="K15" s="17">
        <v>3466.1</v>
      </c>
      <c r="L15" s="20">
        <f t="shared" si="0"/>
        <v>99.028599182880498</v>
      </c>
      <c r="M15" s="28" t="s">
        <v>104</v>
      </c>
      <c r="N15" s="30"/>
    </row>
    <row r="16" spans="1:14" ht="25.5" customHeight="1" x14ac:dyDescent="0.25">
      <c r="A16" s="28" t="s">
        <v>81</v>
      </c>
      <c r="B16" s="29"/>
      <c r="C16" s="30"/>
      <c r="D16" s="42">
        <v>1103</v>
      </c>
      <c r="E16" s="56"/>
      <c r="F16" s="43"/>
      <c r="G16" s="57">
        <v>891.7</v>
      </c>
      <c r="H16" s="58"/>
      <c r="I16" s="18">
        <v>891.7</v>
      </c>
      <c r="J16" s="17">
        <v>264</v>
      </c>
      <c r="K16" s="17">
        <v>264</v>
      </c>
      <c r="L16" s="19">
        <f t="shared" ref="L16:L18" si="1">K16/I16*100</f>
        <v>29.60636985533251</v>
      </c>
      <c r="M16" s="76"/>
      <c r="N16" s="77"/>
    </row>
    <row r="17" spans="1:14" ht="37.5" customHeight="1" x14ac:dyDescent="0.25">
      <c r="A17" s="28" t="s">
        <v>79</v>
      </c>
      <c r="B17" s="105"/>
      <c r="C17" s="78"/>
      <c r="D17" s="42">
        <v>350</v>
      </c>
      <c r="E17" s="56"/>
      <c r="F17" s="43"/>
      <c r="G17" s="57">
        <v>106</v>
      </c>
      <c r="H17" s="58"/>
      <c r="I17" s="18">
        <v>106</v>
      </c>
      <c r="J17" s="14">
        <v>99.8</v>
      </c>
      <c r="K17" s="14">
        <v>99.8</v>
      </c>
      <c r="L17" s="19">
        <f t="shared" si="1"/>
        <v>94.15094339622641</v>
      </c>
      <c r="M17" s="28" t="s">
        <v>79</v>
      </c>
      <c r="N17" s="30"/>
    </row>
    <row r="18" spans="1:14" ht="15" customHeight="1" x14ac:dyDescent="0.25">
      <c r="A18" s="106" t="s">
        <v>82</v>
      </c>
      <c r="B18" s="62"/>
      <c r="C18" s="63"/>
      <c r="D18" s="42">
        <f>D12+D13+D14+D15+D17+D16</f>
        <v>5864.5</v>
      </c>
      <c r="E18" s="56"/>
      <c r="F18" s="43"/>
      <c r="G18" s="42">
        <f>G12+G13+G14+G15+G16+G17</f>
        <v>5021.3999999999996</v>
      </c>
      <c r="H18" s="43"/>
      <c r="I18" s="12">
        <f>I12+I13+I14+I15+I16+I17</f>
        <v>5126.5</v>
      </c>
      <c r="J18" s="12">
        <f>J12+J13+J14+J15+J16+J17</f>
        <v>4306.6000000000004</v>
      </c>
      <c r="K18" s="14">
        <f>K12+K13+K14+K15+K16+K17</f>
        <v>4306.6000000000004</v>
      </c>
      <c r="L18" s="19">
        <f t="shared" si="1"/>
        <v>84.006632205208248</v>
      </c>
      <c r="M18" s="82"/>
      <c r="N18" s="83"/>
    </row>
    <row r="19" spans="1:14" x14ac:dyDescent="0.25">
      <c r="A19" s="36" t="s">
        <v>37</v>
      </c>
      <c r="B19" s="36"/>
      <c r="C19" s="36"/>
      <c r="D19" s="36"/>
      <c r="E19" s="36"/>
      <c r="F19" s="36"/>
      <c r="G19" s="36"/>
      <c r="L19" s="37" t="s">
        <v>38</v>
      </c>
      <c r="M19" s="37"/>
      <c r="N19" s="37"/>
    </row>
    <row r="22" spans="1:14" x14ac:dyDescent="0.25">
      <c r="A22" s="36"/>
      <c r="B22" s="36"/>
      <c r="C22" s="36"/>
      <c r="D22" s="36"/>
      <c r="E22" s="36"/>
      <c r="F22" s="36"/>
      <c r="G22" s="36"/>
      <c r="L22" s="37"/>
      <c r="M22" s="37"/>
      <c r="N22" s="37"/>
    </row>
  </sheetData>
  <mergeCells count="54">
    <mergeCell ref="A2:N2"/>
    <mergeCell ref="A3:N3"/>
    <mergeCell ref="A4:N4"/>
    <mergeCell ref="A5:N5"/>
    <mergeCell ref="A6:N6"/>
    <mergeCell ref="M8:N8"/>
    <mergeCell ref="A9:C9"/>
    <mergeCell ref="D9:F9"/>
    <mergeCell ref="G9:H9"/>
    <mergeCell ref="M9:N10"/>
    <mergeCell ref="A10:C10"/>
    <mergeCell ref="D10:F10"/>
    <mergeCell ref="G10:H10"/>
    <mergeCell ref="A7:C8"/>
    <mergeCell ref="D7:H7"/>
    <mergeCell ref="I7:N7"/>
    <mergeCell ref="D8:F8"/>
    <mergeCell ref="G8:H8"/>
    <mergeCell ref="A11:C11"/>
    <mergeCell ref="D11:F11"/>
    <mergeCell ref="G11:H11"/>
    <mergeCell ref="M11:N11"/>
    <mergeCell ref="A12:C12"/>
    <mergeCell ref="D12:F12"/>
    <mergeCell ref="G12:H12"/>
    <mergeCell ref="M12:N12"/>
    <mergeCell ref="A13:C13"/>
    <mergeCell ref="D13:F13"/>
    <mergeCell ref="G13:H13"/>
    <mergeCell ref="M13:N13"/>
    <mergeCell ref="A14:C14"/>
    <mergeCell ref="D14:F14"/>
    <mergeCell ref="G14:H14"/>
    <mergeCell ref="M14:N14"/>
    <mergeCell ref="A15:C15"/>
    <mergeCell ref="D15:F15"/>
    <mergeCell ref="G15:H15"/>
    <mergeCell ref="M15:N15"/>
    <mergeCell ref="A16:C16"/>
    <mergeCell ref="D16:F16"/>
    <mergeCell ref="G16:H16"/>
    <mergeCell ref="M16:N16"/>
    <mergeCell ref="A19:G19"/>
    <mergeCell ref="L19:N19"/>
    <mergeCell ref="A22:G22"/>
    <mergeCell ref="L22:N22"/>
    <mergeCell ref="A17:C17"/>
    <mergeCell ref="D17:F17"/>
    <mergeCell ref="G17:H17"/>
    <mergeCell ref="M17:N17"/>
    <mergeCell ref="A18:C18"/>
    <mergeCell ref="D18:F18"/>
    <mergeCell ref="G18:H18"/>
    <mergeCell ref="M18:N18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topLeftCell="A6" workbookViewId="0">
      <selection activeCell="K17" sqref="K17"/>
    </sheetView>
  </sheetViews>
  <sheetFormatPr defaultRowHeight="15" x14ac:dyDescent="0.25"/>
  <cols>
    <col min="4" max="4" width="8.5703125" customWidth="1"/>
    <col min="5" max="5" width="4" customWidth="1"/>
    <col min="6" max="6" width="3.5703125" customWidth="1"/>
    <col min="7" max="7" width="5.140625" customWidth="1"/>
    <col min="8" max="8" width="5.28515625" customWidth="1"/>
    <col min="9" max="9" width="8.42578125" customWidth="1"/>
    <col min="10" max="10" width="8.140625" customWidth="1"/>
    <col min="11" max="11" width="7.7109375" customWidth="1"/>
    <col min="14" max="14" width="27" customWidth="1"/>
  </cols>
  <sheetData>
    <row r="2" spans="1:14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x14ac:dyDescent="0.25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16.5" customHeight="1" x14ac:dyDescent="0.25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x14ac:dyDescent="0.25">
      <c r="A5" s="50" t="s">
        <v>72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ht="37.5" customHeight="1" x14ac:dyDescent="0.25">
      <c r="A6" s="51" t="s">
        <v>4</v>
      </c>
      <c r="B6" s="52"/>
      <c r="C6" s="53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4" t="s">
        <v>15</v>
      </c>
      <c r="N6" s="55"/>
    </row>
    <row r="7" spans="1:14" ht="59.25" customHeight="1" x14ac:dyDescent="0.25">
      <c r="A7" s="28" t="s">
        <v>16</v>
      </c>
      <c r="B7" s="29"/>
      <c r="C7" s="30"/>
      <c r="D7" s="6">
        <v>7951300</v>
      </c>
      <c r="E7" s="3" t="s">
        <v>14</v>
      </c>
      <c r="F7" s="3">
        <v>13</v>
      </c>
      <c r="G7" s="3">
        <v>500</v>
      </c>
      <c r="H7" s="3">
        <v>335</v>
      </c>
      <c r="I7" s="3">
        <v>157</v>
      </c>
      <c r="J7" s="3">
        <v>128.69999999999999</v>
      </c>
      <c r="K7" s="12">
        <v>128.69999999999999</v>
      </c>
      <c r="L7" s="21">
        <f t="shared" ref="L7:L20" si="0">K7/I7*100</f>
        <v>81.974522292993626</v>
      </c>
      <c r="M7" s="28" t="s">
        <v>54</v>
      </c>
      <c r="N7" s="30"/>
    </row>
    <row r="8" spans="1:14" ht="94.5" customHeight="1" x14ac:dyDescent="0.25">
      <c r="A8" s="28" t="s">
        <v>84</v>
      </c>
      <c r="B8" s="29"/>
      <c r="C8" s="30"/>
      <c r="D8" s="6">
        <v>7950100</v>
      </c>
      <c r="E8" s="3" t="s">
        <v>17</v>
      </c>
      <c r="F8" s="3" t="s">
        <v>18</v>
      </c>
      <c r="G8" s="3">
        <v>500</v>
      </c>
      <c r="H8" s="3">
        <v>335</v>
      </c>
      <c r="I8" s="3">
        <v>27</v>
      </c>
      <c r="J8" s="3">
        <v>26.9</v>
      </c>
      <c r="K8" s="12">
        <v>26.9</v>
      </c>
      <c r="L8" s="20">
        <f t="shared" si="0"/>
        <v>99.629629629629619</v>
      </c>
      <c r="M8" s="31" t="s">
        <v>95</v>
      </c>
      <c r="N8" s="32"/>
    </row>
    <row r="9" spans="1:14" ht="48.75" customHeight="1" x14ac:dyDescent="0.25">
      <c r="A9" s="28" t="s">
        <v>20</v>
      </c>
      <c r="B9" s="29"/>
      <c r="C9" s="30"/>
      <c r="D9" s="6">
        <v>7950200</v>
      </c>
      <c r="E9" s="3" t="s">
        <v>17</v>
      </c>
      <c r="F9" s="3" t="s">
        <v>18</v>
      </c>
      <c r="G9" s="3">
        <v>500</v>
      </c>
      <c r="H9" s="3">
        <v>335</v>
      </c>
      <c r="I9" s="3">
        <v>317</v>
      </c>
      <c r="J9" s="3">
        <v>316.10000000000002</v>
      </c>
      <c r="K9" s="12">
        <v>316.10000000000002</v>
      </c>
      <c r="L9" s="20">
        <f t="shared" si="0"/>
        <v>99.716088328075713</v>
      </c>
      <c r="M9" s="28" t="s">
        <v>52</v>
      </c>
      <c r="N9" s="30"/>
    </row>
    <row r="10" spans="1:14" ht="49.5" customHeight="1" x14ac:dyDescent="0.25">
      <c r="A10" s="47" t="s">
        <v>19</v>
      </c>
      <c r="B10" s="48"/>
      <c r="C10" s="49"/>
      <c r="D10" s="9">
        <v>7950300</v>
      </c>
      <c r="E10" s="3" t="s">
        <v>17</v>
      </c>
      <c r="F10" s="3">
        <v>10</v>
      </c>
      <c r="G10" s="3">
        <v>500</v>
      </c>
      <c r="H10" s="3">
        <v>335</v>
      </c>
      <c r="I10" s="3">
        <v>32.700000000000003</v>
      </c>
      <c r="J10" s="3">
        <v>32.6</v>
      </c>
      <c r="K10" s="12">
        <v>32.6</v>
      </c>
      <c r="L10" s="20">
        <f t="shared" si="0"/>
        <v>99.694189602446485</v>
      </c>
      <c r="M10" s="28" t="s">
        <v>89</v>
      </c>
      <c r="N10" s="30"/>
    </row>
    <row r="11" spans="1:14" ht="49.5" customHeight="1" x14ac:dyDescent="0.25">
      <c r="A11" s="47" t="s">
        <v>85</v>
      </c>
      <c r="B11" s="48"/>
      <c r="C11" s="49"/>
      <c r="D11" s="9">
        <v>7950400</v>
      </c>
      <c r="E11" s="3" t="s">
        <v>86</v>
      </c>
      <c r="F11" s="3">
        <v>12</v>
      </c>
      <c r="G11" s="3">
        <v>500</v>
      </c>
      <c r="H11" s="3">
        <v>335</v>
      </c>
      <c r="I11" s="3">
        <v>4.3</v>
      </c>
      <c r="J11" s="3">
        <v>4.3</v>
      </c>
      <c r="K11" s="12">
        <v>4.3</v>
      </c>
      <c r="L11" s="12">
        <f t="shared" si="0"/>
        <v>100</v>
      </c>
      <c r="M11" s="31" t="s">
        <v>90</v>
      </c>
      <c r="N11" s="32"/>
    </row>
    <row r="12" spans="1:14" ht="36.75" customHeight="1" x14ac:dyDescent="0.25">
      <c r="A12" s="28" t="s">
        <v>25</v>
      </c>
      <c r="B12" s="44"/>
      <c r="C12" s="39"/>
      <c r="D12" s="6">
        <v>7950700</v>
      </c>
      <c r="E12" s="3" t="s">
        <v>23</v>
      </c>
      <c r="F12" s="3" t="s">
        <v>18</v>
      </c>
      <c r="G12" s="10" t="s">
        <v>36</v>
      </c>
      <c r="H12" s="11">
        <v>335</v>
      </c>
      <c r="I12" s="10">
        <v>73.2</v>
      </c>
      <c r="J12" s="10">
        <v>73.2</v>
      </c>
      <c r="K12" s="13">
        <v>73.2</v>
      </c>
      <c r="L12" s="20">
        <f t="shared" si="0"/>
        <v>100</v>
      </c>
      <c r="M12" s="38" t="s">
        <v>92</v>
      </c>
      <c r="N12" s="39"/>
    </row>
    <row r="13" spans="1:14" ht="61.5" customHeight="1" x14ac:dyDescent="0.25">
      <c r="A13" s="28" t="s">
        <v>25</v>
      </c>
      <c r="B13" s="44"/>
      <c r="C13" s="39"/>
      <c r="D13" s="6">
        <v>7950700</v>
      </c>
      <c r="E13" s="3" t="s">
        <v>23</v>
      </c>
      <c r="F13" s="3" t="s">
        <v>18</v>
      </c>
      <c r="G13" s="10">
        <v>500</v>
      </c>
      <c r="H13" s="11">
        <v>335</v>
      </c>
      <c r="I13" s="10">
        <v>1074</v>
      </c>
      <c r="J13" s="3">
        <v>965.6</v>
      </c>
      <c r="K13" s="12">
        <v>965.6</v>
      </c>
      <c r="L13" s="20">
        <f t="shared" si="0"/>
        <v>89.906890130353815</v>
      </c>
      <c r="M13" s="38" t="s">
        <v>91</v>
      </c>
      <c r="N13" s="39"/>
    </row>
    <row r="14" spans="1:14" x14ac:dyDescent="0.25">
      <c r="A14" s="28" t="s">
        <v>27</v>
      </c>
      <c r="B14" s="29"/>
      <c r="C14" s="30"/>
      <c r="D14" s="6">
        <v>7951400</v>
      </c>
      <c r="E14" s="3" t="s">
        <v>28</v>
      </c>
      <c r="F14" s="3" t="s">
        <v>28</v>
      </c>
      <c r="G14" s="3">
        <v>447</v>
      </c>
      <c r="H14" s="3">
        <v>335</v>
      </c>
      <c r="I14" s="3">
        <v>8.3000000000000007</v>
      </c>
      <c r="J14" s="3">
        <v>8.3000000000000007</v>
      </c>
      <c r="K14" s="12">
        <v>8.3000000000000007</v>
      </c>
      <c r="L14" s="20">
        <f t="shared" si="0"/>
        <v>100</v>
      </c>
      <c r="M14" s="45" t="s">
        <v>98</v>
      </c>
      <c r="N14" s="46"/>
    </row>
    <row r="15" spans="1:14" ht="62.25" customHeight="1" x14ac:dyDescent="0.25">
      <c r="A15" s="28" t="s">
        <v>29</v>
      </c>
      <c r="B15" s="29"/>
      <c r="C15" s="30"/>
      <c r="D15" s="6">
        <v>7950900</v>
      </c>
      <c r="E15" s="3" t="s">
        <v>23</v>
      </c>
      <c r="F15" s="3" t="s">
        <v>18</v>
      </c>
      <c r="G15" s="3">
        <v>500</v>
      </c>
      <c r="H15" s="3">
        <v>335</v>
      </c>
      <c r="I15" s="3">
        <v>60</v>
      </c>
      <c r="J15" s="3">
        <v>60</v>
      </c>
      <c r="K15" s="12">
        <v>60</v>
      </c>
      <c r="L15" s="20">
        <f t="shared" si="0"/>
        <v>100</v>
      </c>
      <c r="M15" s="40" t="s">
        <v>48</v>
      </c>
      <c r="N15" s="41"/>
    </row>
    <row r="16" spans="1:14" ht="39.75" customHeight="1" x14ac:dyDescent="0.25">
      <c r="A16" s="28" t="s">
        <v>31</v>
      </c>
      <c r="B16" s="29"/>
      <c r="C16" s="30"/>
      <c r="D16" s="6">
        <v>7951700</v>
      </c>
      <c r="E16" s="3">
        <v>10</v>
      </c>
      <c r="F16" s="3" t="s">
        <v>32</v>
      </c>
      <c r="G16" s="3" t="s">
        <v>33</v>
      </c>
      <c r="H16" s="3">
        <v>335</v>
      </c>
      <c r="I16" s="3">
        <v>20</v>
      </c>
      <c r="J16" s="3">
        <v>20</v>
      </c>
      <c r="K16" s="12">
        <v>20</v>
      </c>
      <c r="L16" s="3">
        <f t="shared" si="0"/>
        <v>100</v>
      </c>
      <c r="M16" s="38" t="s">
        <v>93</v>
      </c>
      <c r="N16" s="39"/>
    </row>
    <row r="17" spans="1:14" ht="130.5" customHeight="1" x14ac:dyDescent="0.25">
      <c r="A17" s="28" t="s">
        <v>34</v>
      </c>
      <c r="B17" s="29"/>
      <c r="C17" s="30"/>
      <c r="D17" s="6">
        <v>7951200</v>
      </c>
      <c r="E17" s="3">
        <v>11</v>
      </c>
      <c r="F17" s="3" t="s">
        <v>14</v>
      </c>
      <c r="G17" s="3" t="s">
        <v>35</v>
      </c>
      <c r="H17" s="3">
        <v>335</v>
      </c>
      <c r="I17" s="3">
        <v>710.2</v>
      </c>
      <c r="J17" s="3">
        <v>669.9</v>
      </c>
      <c r="K17" s="12">
        <v>669.9</v>
      </c>
      <c r="L17" s="23">
        <f t="shared" si="0"/>
        <v>94.325542100816662</v>
      </c>
      <c r="M17" s="38" t="s">
        <v>94</v>
      </c>
      <c r="N17" s="39"/>
    </row>
    <row r="18" spans="1:14" ht="85.5" customHeight="1" x14ac:dyDescent="0.25">
      <c r="A18" s="28" t="s">
        <v>87</v>
      </c>
      <c r="B18" s="29"/>
      <c r="C18" s="30"/>
      <c r="D18" s="6">
        <v>7950500</v>
      </c>
      <c r="E18" s="3" t="s">
        <v>23</v>
      </c>
      <c r="F18" s="3" t="s">
        <v>14</v>
      </c>
      <c r="G18" s="3" t="s">
        <v>36</v>
      </c>
      <c r="H18" s="3">
        <v>335</v>
      </c>
      <c r="I18" s="3">
        <v>282.39999999999998</v>
      </c>
      <c r="J18" s="3">
        <v>282.39999999999998</v>
      </c>
      <c r="K18" s="12">
        <v>282.39999999999998</v>
      </c>
      <c r="L18" s="3">
        <f t="shared" si="0"/>
        <v>100</v>
      </c>
      <c r="M18" s="33"/>
      <c r="N18" s="35"/>
    </row>
    <row r="19" spans="1:14" ht="25.5" customHeight="1" x14ac:dyDescent="0.25">
      <c r="A19" s="28" t="s">
        <v>55</v>
      </c>
      <c r="B19" s="29"/>
      <c r="C19" s="30"/>
      <c r="D19" s="6">
        <v>7950800</v>
      </c>
      <c r="E19" s="3" t="s">
        <v>23</v>
      </c>
      <c r="F19" s="3" t="s">
        <v>18</v>
      </c>
      <c r="G19" s="3">
        <v>500</v>
      </c>
      <c r="H19" s="3">
        <v>335</v>
      </c>
      <c r="I19" s="3">
        <v>327</v>
      </c>
      <c r="J19" s="3">
        <v>327</v>
      </c>
      <c r="K19" s="3">
        <v>327</v>
      </c>
      <c r="L19" s="3">
        <f t="shared" si="0"/>
        <v>100</v>
      </c>
      <c r="M19" s="28" t="s">
        <v>96</v>
      </c>
      <c r="N19" s="30"/>
    </row>
    <row r="20" spans="1:14" ht="48" customHeight="1" x14ac:dyDescent="0.25">
      <c r="A20" s="28" t="s">
        <v>88</v>
      </c>
      <c r="B20" s="29"/>
      <c r="C20" s="30"/>
      <c r="D20" s="6">
        <v>7951100</v>
      </c>
      <c r="E20" s="3" t="s">
        <v>23</v>
      </c>
      <c r="F20" s="3" t="s">
        <v>17</v>
      </c>
      <c r="G20" s="3">
        <v>500</v>
      </c>
      <c r="H20" s="3">
        <v>335</v>
      </c>
      <c r="I20" s="3">
        <v>135.6</v>
      </c>
      <c r="J20" s="3">
        <v>135.5</v>
      </c>
      <c r="K20" s="3">
        <v>135.5</v>
      </c>
      <c r="L20" s="20">
        <f t="shared" si="0"/>
        <v>99.926253687315636</v>
      </c>
      <c r="M20" s="28" t="s">
        <v>97</v>
      </c>
      <c r="N20" s="30"/>
    </row>
    <row r="21" spans="1:14" x14ac:dyDescent="0.25">
      <c r="A21" s="33"/>
      <c r="B21" s="34"/>
      <c r="C21" s="35"/>
      <c r="D21" s="2"/>
      <c r="E21" s="1"/>
      <c r="F21" s="1"/>
      <c r="G21" s="1"/>
      <c r="H21" s="1"/>
      <c r="I21" s="1">
        <f>I7+I9+I10+I14+I15+I16+I17+I12+I13+I18+I19+I20+I11+I8</f>
        <v>3228.7000000000003</v>
      </c>
      <c r="J21" s="1">
        <f>J7+J9+J10+J14+J15+J16+J17+J12+J13+J18+J19+J20+J8+J11</f>
        <v>3050.5000000000005</v>
      </c>
      <c r="K21" s="1">
        <f>K7+K9+K10+K14+K15+K16+K17+K12+K13+K18+K19+K20+K8+K11</f>
        <v>3050.5000000000005</v>
      </c>
      <c r="L21" s="22">
        <f>L7+L9+L10+L23+L14+L15+L16+L17+L12+L13+L18+L19+L20</f>
        <v>1165.5434861420019</v>
      </c>
      <c r="M21" s="33"/>
      <c r="N21" s="35"/>
    </row>
    <row r="25" spans="1:14" x14ac:dyDescent="0.25">
      <c r="A25" s="36" t="s">
        <v>37</v>
      </c>
      <c r="B25" s="36"/>
      <c r="C25" s="36"/>
      <c r="D25" s="36"/>
      <c r="E25" s="36"/>
      <c r="F25" s="36"/>
      <c r="G25" s="36"/>
      <c r="L25" s="37" t="s">
        <v>38</v>
      </c>
      <c r="M25" s="37"/>
      <c r="N25" s="37"/>
    </row>
  </sheetData>
  <mergeCells count="38">
    <mergeCell ref="A18:C18"/>
    <mergeCell ref="M18:N18"/>
    <mergeCell ref="A25:G25"/>
    <mergeCell ref="L25:N25"/>
    <mergeCell ref="A19:C19"/>
    <mergeCell ref="M19:N19"/>
    <mergeCell ref="A20:C20"/>
    <mergeCell ref="A21:C21"/>
    <mergeCell ref="M21:N21"/>
    <mergeCell ref="M20:N20"/>
    <mergeCell ref="A15:C15"/>
    <mergeCell ref="M15:N15"/>
    <mergeCell ref="A16:C16"/>
    <mergeCell ref="M16:N16"/>
    <mergeCell ref="A17:C17"/>
    <mergeCell ref="M17:N17"/>
    <mergeCell ref="A12:C12"/>
    <mergeCell ref="M12:N12"/>
    <mergeCell ref="A13:C13"/>
    <mergeCell ref="M13:N13"/>
    <mergeCell ref="A14:C14"/>
    <mergeCell ref="M14:N14"/>
    <mergeCell ref="A11:C11"/>
    <mergeCell ref="A2:N2"/>
    <mergeCell ref="A3:N3"/>
    <mergeCell ref="A4:N4"/>
    <mergeCell ref="A5:N5"/>
    <mergeCell ref="A6:C6"/>
    <mergeCell ref="M6:N6"/>
    <mergeCell ref="A7:C7"/>
    <mergeCell ref="M7:N7"/>
    <mergeCell ref="A9:C9"/>
    <mergeCell ref="M9:N9"/>
    <mergeCell ref="A10:C10"/>
    <mergeCell ref="M10:N10"/>
    <mergeCell ref="A8:C8"/>
    <mergeCell ref="M8:N8"/>
    <mergeCell ref="M11:N11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workbookViewId="0">
      <selection activeCell="L15" sqref="L15"/>
    </sheetView>
  </sheetViews>
  <sheetFormatPr defaultRowHeight="15" x14ac:dyDescent="0.25"/>
  <cols>
    <col min="4" max="4" width="8.5703125" customWidth="1"/>
    <col min="5" max="5" width="4" customWidth="1"/>
    <col min="6" max="6" width="3.5703125" customWidth="1"/>
    <col min="7" max="7" width="5.140625" customWidth="1"/>
    <col min="8" max="8" width="5.28515625" customWidth="1"/>
    <col min="9" max="9" width="8.42578125" customWidth="1"/>
    <col min="11" max="11" width="7.7109375" customWidth="1"/>
    <col min="14" max="14" width="27" customWidth="1"/>
  </cols>
  <sheetData>
    <row r="2" spans="1:14" x14ac:dyDescent="0.25">
      <c r="A2" s="50" t="s">
        <v>68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x14ac:dyDescent="0.25">
      <c r="A3" s="50" t="s">
        <v>69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16.5" customHeight="1" x14ac:dyDescent="0.25">
      <c r="A4" s="50" t="s">
        <v>70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ht="16.5" customHeight="1" x14ac:dyDescent="0.25">
      <c r="A5" s="50" t="s">
        <v>71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ht="16.5" customHeight="1" x14ac:dyDescent="0.25">
      <c r="A6" s="114" t="s">
        <v>83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7" spans="1:14" ht="41.25" customHeight="1" x14ac:dyDescent="0.25">
      <c r="A7" s="92" t="s">
        <v>61</v>
      </c>
      <c r="B7" s="93"/>
      <c r="C7" s="94"/>
      <c r="D7" s="54" t="s">
        <v>62</v>
      </c>
      <c r="E7" s="98"/>
      <c r="F7" s="98"/>
      <c r="G7" s="98"/>
      <c r="H7" s="55"/>
      <c r="I7" s="99" t="s">
        <v>60</v>
      </c>
      <c r="J7" s="100"/>
      <c r="K7" s="100"/>
      <c r="L7" s="100"/>
      <c r="M7" s="100"/>
      <c r="N7" s="101"/>
    </row>
    <row r="8" spans="1:14" ht="48.75" customHeight="1" x14ac:dyDescent="0.25">
      <c r="A8" s="95"/>
      <c r="B8" s="96"/>
      <c r="C8" s="97"/>
      <c r="D8" s="102" t="s">
        <v>64</v>
      </c>
      <c r="E8" s="103"/>
      <c r="F8" s="104"/>
      <c r="G8" s="102" t="s">
        <v>63</v>
      </c>
      <c r="H8" s="104"/>
      <c r="I8" s="5" t="s">
        <v>65</v>
      </c>
      <c r="J8" s="5" t="s">
        <v>59</v>
      </c>
      <c r="K8" s="5" t="s">
        <v>12</v>
      </c>
      <c r="L8" s="5" t="s">
        <v>66</v>
      </c>
      <c r="M8" s="54" t="s">
        <v>67</v>
      </c>
      <c r="N8" s="55"/>
    </row>
    <row r="9" spans="1:14" ht="38.25" customHeight="1" x14ac:dyDescent="0.25">
      <c r="A9" s="64" t="s">
        <v>74</v>
      </c>
      <c r="B9" s="62"/>
      <c r="C9" s="63"/>
      <c r="D9" s="57">
        <v>1875.8</v>
      </c>
      <c r="E9" s="89"/>
      <c r="F9" s="58"/>
      <c r="G9" s="42">
        <v>157</v>
      </c>
      <c r="H9" s="43"/>
      <c r="I9" s="3">
        <v>157</v>
      </c>
      <c r="J9" s="14">
        <v>157</v>
      </c>
      <c r="K9" s="14"/>
      <c r="L9" s="15"/>
      <c r="M9" s="110"/>
      <c r="N9" s="111"/>
    </row>
    <row r="10" spans="1:14" ht="36" customHeight="1" x14ac:dyDescent="0.25">
      <c r="A10" s="64" t="s">
        <v>73</v>
      </c>
      <c r="B10" s="62"/>
      <c r="C10" s="63"/>
      <c r="D10" s="57">
        <v>3988.7</v>
      </c>
      <c r="E10" s="89"/>
      <c r="F10" s="58"/>
      <c r="G10" s="42">
        <v>3961.5</v>
      </c>
      <c r="H10" s="43"/>
      <c r="I10" s="3">
        <v>3961.5</v>
      </c>
      <c r="J10" s="14">
        <v>3961.5</v>
      </c>
      <c r="K10" s="14"/>
      <c r="L10" s="15"/>
      <c r="M10" s="112"/>
      <c r="N10" s="113"/>
    </row>
    <row r="11" spans="1:14" ht="36" customHeight="1" x14ac:dyDescent="0.25">
      <c r="A11" s="59" t="s">
        <v>80</v>
      </c>
      <c r="B11" s="60"/>
      <c r="C11" s="61"/>
      <c r="D11" s="84">
        <f>D9+D10</f>
        <v>5864.5</v>
      </c>
      <c r="E11" s="85"/>
      <c r="F11" s="86"/>
      <c r="G11" s="84">
        <f>G9+G10</f>
        <v>4118.5</v>
      </c>
      <c r="H11" s="86"/>
      <c r="I11" s="12">
        <f>I9+I10</f>
        <v>4118.5</v>
      </c>
      <c r="J11" s="15">
        <f>J9+J10</f>
        <v>4118.5</v>
      </c>
      <c r="K11" s="15">
        <f>K9+K10</f>
        <v>0</v>
      </c>
      <c r="L11" s="15">
        <f>L9+L10</f>
        <v>0</v>
      </c>
      <c r="M11" s="87"/>
      <c r="N11" s="88"/>
    </row>
    <row r="12" spans="1:14" ht="29.25" customHeight="1" x14ac:dyDescent="0.25">
      <c r="A12" s="47" t="s">
        <v>75</v>
      </c>
      <c r="B12" s="48"/>
      <c r="C12" s="49"/>
      <c r="D12" s="107">
        <v>210</v>
      </c>
      <c r="E12" s="108"/>
      <c r="F12" s="109"/>
      <c r="G12" s="57">
        <v>105.9</v>
      </c>
      <c r="H12" s="58"/>
      <c r="I12" s="15">
        <v>105.9</v>
      </c>
      <c r="J12" s="14"/>
      <c r="K12" s="14">
        <v>105.9</v>
      </c>
      <c r="L12" s="19">
        <f>K12/I12*100</f>
        <v>100</v>
      </c>
      <c r="M12" s="28" t="s">
        <v>75</v>
      </c>
      <c r="N12" s="30"/>
    </row>
    <row r="13" spans="1:14" ht="23.25" customHeight="1" x14ac:dyDescent="0.25">
      <c r="A13" s="28" t="s">
        <v>76</v>
      </c>
      <c r="B13" s="105"/>
      <c r="C13" s="78"/>
      <c r="D13" s="42">
        <v>150</v>
      </c>
      <c r="E13" s="56"/>
      <c r="F13" s="43"/>
      <c r="G13" s="57">
        <v>99.1</v>
      </c>
      <c r="H13" s="58"/>
      <c r="I13" s="14">
        <v>99.1</v>
      </c>
      <c r="J13" s="16"/>
      <c r="K13" s="16">
        <v>99.1</v>
      </c>
      <c r="L13" s="19">
        <f>K13/I13*100</f>
        <v>100</v>
      </c>
      <c r="M13" s="115"/>
      <c r="N13" s="116"/>
    </row>
    <row r="14" spans="1:14" ht="25.5" customHeight="1" x14ac:dyDescent="0.25">
      <c r="A14" s="28" t="s">
        <v>77</v>
      </c>
      <c r="B14" s="29"/>
      <c r="C14" s="30"/>
      <c r="D14" s="42">
        <v>538</v>
      </c>
      <c r="E14" s="56"/>
      <c r="F14" s="43"/>
      <c r="G14" s="57">
        <v>222</v>
      </c>
      <c r="H14" s="58"/>
      <c r="I14" s="14">
        <v>222</v>
      </c>
      <c r="J14" s="14"/>
      <c r="K14" s="14">
        <v>221.6</v>
      </c>
      <c r="L14" s="19">
        <f>K14/I14*100</f>
        <v>99.819819819819827</v>
      </c>
      <c r="M14" s="40" t="s">
        <v>77</v>
      </c>
      <c r="N14" s="41"/>
    </row>
    <row r="15" spans="1:14" ht="25.5" customHeight="1" x14ac:dyDescent="0.25">
      <c r="A15" s="28" t="s">
        <v>78</v>
      </c>
      <c r="B15" s="105"/>
      <c r="C15" s="78"/>
      <c r="D15" s="42">
        <v>3513.5</v>
      </c>
      <c r="E15" s="56"/>
      <c r="F15" s="43"/>
      <c r="G15" s="42">
        <v>3268.5</v>
      </c>
      <c r="H15" s="43"/>
      <c r="I15" s="10">
        <v>3268.5</v>
      </c>
      <c r="J15" s="17"/>
      <c r="K15" s="17"/>
      <c r="L15" s="20"/>
      <c r="M15" s="82"/>
      <c r="N15" s="83"/>
    </row>
    <row r="16" spans="1:14" ht="25.5" customHeight="1" x14ac:dyDescent="0.25">
      <c r="A16" s="28" t="s">
        <v>81</v>
      </c>
      <c r="B16" s="29"/>
      <c r="C16" s="30"/>
      <c r="D16" s="42">
        <v>1103</v>
      </c>
      <c r="E16" s="56"/>
      <c r="F16" s="43"/>
      <c r="G16" s="57">
        <v>203</v>
      </c>
      <c r="H16" s="58"/>
      <c r="I16" s="18">
        <v>203</v>
      </c>
      <c r="J16" s="17"/>
      <c r="K16" s="17"/>
      <c r="L16" s="19">
        <f t="shared" ref="L16:L18" si="0">K16/I16*100</f>
        <v>0</v>
      </c>
      <c r="M16" s="76"/>
      <c r="N16" s="77"/>
    </row>
    <row r="17" spans="1:14" ht="37.5" customHeight="1" x14ac:dyDescent="0.25">
      <c r="A17" s="28" t="s">
        <v>79</v>
      </c>
      <c r="B17" s="105"/>
      <c r="C17" s="78"/>
      <c r="D17" s="42">
        <v>350</v>
      </c>
      <c r="E17" s="56"/>
      <c r="F17" s="43"/>
      <c r="G17" s="57">
        <v>220</v>
      </c>
      <c r="H17" s="58"/>
      <c r="I17" s="18">
        <v>220</v>
      </c>
      <c r="J17" s="14"/>
      <c r="K17" s="14">
        <v>220</v>
      </c>
      <c r="L17" s="19">
        <f t="shared" si="0"/>
        <v>100</v>
      </c>
      <c r="M17" s="28" t="s">
        <v>79</v>
      </c>
      <c r="N17" s="30"/>
    </row>
    <row r="18" spans="1:14" ht="15" customHeight="1" x14ac:dyDescent="0.25">
      <c r="A18" s="106" t="s">
        <v>82</v>
      </c>
      <c r="B18" s="62"/>
      <c r="C18" s="63"/>
      <c r="D18" s="42">
        <f>D12+D13+D14+D15+D17+D16</f>
        <v>5864.5</v>
      </c>
      <c r="E18" s="56"/>
      <c r="F18" s="43"/>
      <c r="G18" s="42">
        <f>G12+G13+G14+G15+G16+G17</f>
        <v>4118.5</v>
      </c>
      <c r="H18" s="43"/>
      <c r="I18" s="12">
        <f>I12+I13+I14+I15+I16+I17</f>
        <v>4118.5</v>
      </c>
      <c r="J18" s="14"/>
      <c r="K18" s="14">
        <f>K12+K13+K14+K15+K16+K17</f>
        <v>646.6</v>
      </c>
      <c r="L18" s="19">
        <f t="shared" si="0"/>
        <v>15.699890736918782</v>
      </c>
      <c r="M18" s="82"/>
      <c r="N18" s="83"/>
    </row>
    <row r="19" spans="1:14" x14ac:dyDescent="0.25">
      <c r="A19" s="36" t="s">
        <v>37</v>
      </c>
      <c r="B19" s="36"/>
      <c r="C19" s="36"/>
      <c r="D19" s="36"/>
      <c r="E19" s="36"/>
      <c r="F19" s="36"/>
      <c r="G19" s="36"/>
      <c r="L19" s="37" t="s">
        <v>38</v>
      </c>
      <c r="M19" s="37"/>
      <c r="N19" s="37"/>
    </row>
    <row r="22" spans="1:14" x14ac:dyDescent="0.25">
      <c r="A22" s="36"/>
      <c r="B22" s="36"/>
      <c r="C22" s="36"/>
      <c r="D22" s="36"/>
      <c r="E22" s="36"/>
      <c r="F22" s="36"/>
      <c r="G22" s="36"/>
      <c r="L22" s="37"/>
      <c r="M22" s="37"/>
      <c r="N22" s="37"/>
    </row>
  </sheetData>
  <mergeCells count="54">
    <mergeCell ref="A19:G19"/>
    <mergeCell ref="L19:N19"/>
    <mergeCell ref="G15:H15"/>
    <mergeCell ref="D17:F17"/>
    <mergeCell ref="G17:H17"/>
    <mergeCell ref="M15:N15"/>
    <mergeCell ref="D15:F15"/>
    <mergeCell ref="G18:H18"/>
    <mergeCell ref="A16:C16"/>
    <mergeCell ref="D16:F16"/>
    <mergeCell ref="G16:H16"/>
    <mergeCell ref="M16:N16"/>
    <mergeCell ref="A11:C11"/>
    <mergeCell ref="D11:F11"/>
    <mergeCell ref="G11:H11"/>
    <mergeCell ref="M9:N10"/>
    <mergeCell ref="D12:F12"/>
    <mergeCell ref="G12:H12"/>
    <mergeCell ref="A9:C9"/>
    <mergeCell ref="A10:C10"/>
    <mergeCell ref="A12:C12"/>
    <mergeCell ref="D9:F9"/>
    <mergeCell ref="G9:H9"/>
    <mergeCell ref="D10:F10"/>
    <mergeCell ref="G10:H10"/>
    <mergeCell ref="D13:F13"/>
    <mergeCell ref="G13:H13"/>
    <mergeCell ref="D14:F14"/>
    <mergeCell ref="G14:H14"/>
    <mergeCell ref="M11:N11"/>
    <mergeCell ref="M12:N12"/>
    <mergeCell ref="A22:G22"/>
    <mergeCell ref="L22:N22"/>
    <mergeCell ref="A6:N6"/>
    <mergeCell ref="I7:N7"/>
    <mergeCell ref="D7:H7"/>
    <mergeCell ref="A7:C8"/>
    <mergeCell ref="A17:C17"/>
    <mergeCell ref="M17:N17"/>
    <mergeCell ref="A18:C18"/>
    <mergeCell ref="M18:N18"/>
    <mergeCell ref="D18:F18"/>
    <mergeCell ref="A13:C13"/>
    <mergeCell ref="M13:N13"/>
    <mergeCell ref="A14:C14"/>
    <mergeCell ref="M14:N14"/>
    <mergeCell ref="A15:C15"/>
    <mergeCell ref="A2:N2"/>
    <mergeCell ref="A3:N3"/>
    <mergeCell ref="A4:N4"/>
    <mergeCell ref="M8:N8"/>
    <mergeCell ref="G8:H8"/>
    <mergeCell ref="D8:F8"/>
    <mergeCell ref="A5:N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topLeftCell="A13" workbookViewId="0">
      <selection activeCell="J15" sqref="J15"/>
    </sheetView>
  </sheetViews>
  <sheetFormatPr defaultRowHeight="15" x14ac:dyDescent="0.25"/>
  <cols>
    <col min="4" max="4" width="8.5703125" customWidth="1"/>
    <col min="5" max="5" width="4" customWidth="1"/>
    <col min="6" max="6" width="3.5703125" customWidth="1"/>
    <col min="7" max="7" width="5.140625" customWidth="1"/>
    <col min="8" max="8" width="5.28515625" customWidth="1"/>
    <col min="9" max="9" width="8.42578125" customWidth="1"/>
    <col min="11" max="11" width="7.7109375" customWidth="1"/>
    <col min="14" max="14" width="27" customWidth="1"/>
  </cols>
  <sheetData>
    <row r="2" spans="1:14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x14ac:dyDescent="0.25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16.5" customHeight="1" x14ac:dyDescent="0.25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x14ac:dyDescent="0.25">
      <c r="A5" s="50" t="s">
        <v>51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ht="37.5" customHeight="1" x14ac:dyDescent="0.25">
      <c r="A6" s="51" t="s">
        <v>4</v>
      </c>
      <c r="B6" s="52"/>
      <c r="C6" s="53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4" t="s">
        <v>15</v>
      </c>
      <c r="N6" s="55"/>
    </row>
    <row r="7" spans="1:14" ht="59.25" customHeight="1" x14ac:dyDescent="0.25">
      <c r="A7" s="28" t="s">
        <v>16</v>
      </c>
      <c r="B7" s="29"/>
      <c r="C7" s="30"/>
      <c r="D7" s="6">
        <v>7950100</v>
      </c>
      <c r="E7" s="3" t="s">
        <v>14</v>
      </c>
      <c r="F7" s="3">
        <v>13</v>
      </c>
      <c r="G7" s="3">
        <v>500</v>
      </c>
      <c r="H7" s="3">
        <v>335</v>
      </c>
      <c r="I7" s="12">
        <v>1740.8</v>
      </c>
      <c r="J7" s="3">
        <v>1034.8</v>
      </c>
      <c r="K7" s="3">
        <v>1034.8</v>
      </c>
      <c r="L7" s="12">
        <v>1034.8</v>
      </c>
      <c r="M7" s="28" t="s">
        <v>54</v>
      </c>
      <c r="N7" s="30"/>
    </row>
    <row r="8" spans="1:14" ht="48.75" customHeight="1" x14ac:dyDescent="0.25">
      <c r="A8" s="28" t="s">
        <v>20</v>
      </c>
      <c r="B8" s="29"/>
      <c r="C8" s="30"/>
      <c r="D8" s="6">
        <v>7950300</v>
      </c>
      <c r="E8" s="3" t="s">
        <v>17</v>
      </c>
      <c r="F8" s="3" t="s">
        <v>18</v>
      </c>
      <c r="G8" s="3">
        <v>500</v>
      </c>
      <c r="H8" s="3">
        <v>335</v>
      </c>
      <c r="I8" s="12">
        <v>717</v>
      </c>
      <c r="J8" s="3">
        <v>631.1</v>
      </c>
      <c r="K8" s="3">
        <v>631.1</v>
      </c>
      <c r="L8" s="12">
        <v>631.1</v>
      </c>
      <c r="M8" s="28" t="s">
        <v>52</v>
      </c>
      <c r="N8" s="30"/>
    </row>
    <row r="9" spans="1:14" ht="49.5" customHeight="1" x14ac:dyDescent="0.25">
      <c r="A9" s="47" t="s">
        <v>19</v>
      </c>
      <c r="B9" s="48"/>
      <c r="C9" s="49"/>
      <c r="D9" s="9">
        <v>7950400</v>
      </c>
      <c r="E9" s="3" t="s">
        <v>17</v>
      </c>
      <c r="F9" s="3">
        <v>10</v>
      </c>
      <c r="G9" s="3">
        <v>500</v>
      </c>
      <c r="H9" s="3">
        <v>335</v>
      </c>
      <c r="I9" s="12">
        <v>300</v>
      </c>
      <c r="J9" s="3">
        <v>270.10000000000002</v>
      </c>
      <c r="K9" s="3">
        <v>270.10000000000002</v>
      </c>
      <c r="L9" s="12">
        <v>270.10000000000002</v>
      </c>
      <c r="M9" s="28" t="s">
        <v>45</v>
      </c>
      <c r="N9" s="30"/>
    </row>
    <row r="10" spans="1:14" ht="95.25" customHeight="1" x14ac:dyDescent="0.25">
      <c r="A10" s="28" t="s">
        <v>22</v>
      </c>
      <c r="B10" s="44"/>
      <c r="C10" s="39"/>
      <c r="D10" s="6">
        <v>7950700</v>
      </c>
      <c r="E10" s="3" t="s">
        <v>23</v>
      </c>
      <c r="F10" s="3" t="s">
        <v>14</v>
      </c>
      <c r="G10" s="3">
        <v>500</v>
      </c>
      <c r="H10" s="3">
        <v>335</v>
      </c>
      <c r="I10" s="3"/>
      <c r="J10" s="1"/>
      <c r="K10" s="1"/>
      <c r="L10" s="1"/>
      <c r="M10" s="40"/>
      <c r="N10" s="41"/>
    </row>
    <row r="11" spans="1:14" ht="54.75" customHeight="1" x14ac:dyDescent="0.25">
      <c r="A11" s="28" t="s">
        <v>24</v>
      </c>
      <c r="B11" s="29"/>
      <c r="C11" s="30"/>
      <c r="D11" s="6">
        <v>7951600</v>
      </c>
      <c r="E11" s="3" t="s">
        <v>23</v>
      </c>
      <c r="F11" s="3" t="s">
        <v>14</v>
      </c>
      <c r="G11" s="3">
        <v>500</v>
      </c>
      <c r="H11" s="3">
        <v>335</v>
      </c>
      <c r="I11" s="3"/>
      <c r="J11" s="3"/>
      <c r="K11" s="3"/>
      <c r="L11" s="3"/>
      <c r="M11" s="40"/>
      <c r="N11" s="41"/>
    </row>
    <row r="12" spans="1:14" ht="39.75" customHeight="1" x14ac:dyDescent="0.25">
      <c r="A12" s="28" t="s">
        <v>25</v>
      </c>
      <c r="B12" s="44"/>
      <c r="C12" s="39"/>
      <c r="D12" s="6">
        <v>7950800</v>
      </c>
      <c r="E12" s="3" t="s">
        <v>23</v>
      </c>
      <c r="F12" s="3" t="s">
        <v>18</v>
      </c>
      <c r="G12" s="10" t="s">
        <v>36</v>
      </c>
      <c r="H12" s="11">
        <v>335</v>
      </c>
      <c r="I12" s="13">
        <v>150</v>
      </c>
      <c r="J12" s="10">
        <v>150</v>
      </c>
      <c r="K12" s="10">
        <v>150</v>
      </c>
      <c r="L12" s="13">
        <v>150</v>
      </c>
      <c r="M12" s="45" t="s">
        <v>26</v>
      </c>
      <c r="N12" s="46"/>
    </row>
    <row r="13" spans="1:14" ht="39.75" customHeight="1" x14ac:dyDescent="0.25">
      <c r="A13" s="28" t="s">
        <v>25</v>
      </c>
      <c r="B13" s="44"/>
      <c r="C13" s="39"/>
      <c r="D13" s="6">
        <v>7950800</v>
      </c>
      <c r="E13" s="3" t="s">
        <v>23</v>
      </c>
      <c r="F13" s="3" t="s">
        <v>18</v>
      </c>
      <c r="G13" s="10">
        <v>500</v>
      </c>
      <c r="H13" s="11">
        <v>335</v>
      </c>
      <c r="I13" s="13">
        <v>357.6</v>
      </c>
      <c r="J13" s="3">
        <v>197.3</v>
      </c>
      <c r="K13" s="3">
        <v>197.3</v>
      </c>
      <c r="L13" s="12">
        <v>197.3</v>
      </c>
      <c r="M13" s="28" t="s">
        <v>53</v>
      </c>
      <c r="N13" s="30"/>
    </row>
    <row r="14" spans="1:14" x14ac:dyDescent="0.25">
      <c r="A14" s="28" t="s">
        <v>27</v>
      </c>
      <c r="B14" s="29"/>
      <c r="C14" s="30"/>
      <c r="D14" s="6">
        <v>7951300</v>
      </c>
      <c r="E14" s="3" t="s">
        <v>28</v>
      </c>
      <c r="F14" s="3" t="s">
        <v>28</v>
      </c>
      <c r="G14" s="3">
        <v>447</v>
      </c>
      <c r="H14" s="3">
        <v>335</v>
      </c>
      <c r="I14" s="12">
        <v>10</v>
      </c>
      <c r="J14" s="3">
        <v>8</v>
      </c>
      <c r="K14" s="3">
        <v>8</v>
      </c>
      <c r="L14" s="12">
        <v>8</v>
      </c>
      <c r="M14" s="45" t="s">
        <v>39</v>
      </c>
      <c r="N14" s="46"/>
    </row>
    <row r="15" spans="1:14" ht="62.25" customHeight="1" x14ac:dyDescent="0.25">
      <c r="A15" s="28" t="s">
        <v>29</v>
      </c>
      <c r="B15" s="29"/>
      <c r="C15" s="30"/>
      <c r="D15" s="6">
        <v>7951000</v>
      </c>
      <c r="E15" s="3" t="s">
        <v>30</v>
      </c>
      <c r="F15" s="3" t="s">
        <v>14</v>
      </c>
      <c r="G15" s="3">
        <v>614</v>
      </c>
      <c r="H15" s="3">
        <v>335</v>
      </c>
      <c r="I15" s="12">
        <v>60</v>
      </c>
      <c r="J15" s="3">
        <v>60</v>
      </c>
      <c r="K15" s="3">
        <v>60</v>
      </c>
      <c r="L15" s="12">
        <v>60</v>
      </c>
      <c r="M15" s="40" t="s">
        <v>48</v>
      </c>
      <c r="N15" s="41"/>
    </row>
    <row r="16" spans="1:14" ht="39.75" customHeight="1" x14ac:dyDescent="0.25">
      <c r="A16" s="28" t="s">
        <v>31</v>
      </c>
      <c r="B16" s="29"/>
      <c r="C16" s="30"/>
      <c r="D16" s="6">
        <v>7951400</v>
      </c>
      <c r="E16" s="3">
        <v>10</v>
      </c>
      <c r="F16" s="3" t="s">
        <v>32</v>
      </c>
      <c r="G16" s="3" t="s">
        <v>33</v>
      </c>
      <c r="H16" s="3">
        <v>335</v>
      </c>
      <c r="I16" s="12">
        <v>10</v>
      </c>
      <c r="J16" s="3"/>
      <c r="K16" s="3"/>
      <c r="L16" s="3"/>
      <c r="M16" s="33"/>
      <c r="N16" s="35"/>
    </row>
    <row r="17" spans="1:14" ht="103.5" customHeight="1" x14ac:dyDescent="0.25">
      <c r="A17" s="28" t="s">
        <v>34</v>
      </c>
      <c r="B17" s="29"/>
      <c r="C17" s="30"/>
      <c r="D17" s="6">
        <v>7951500</v>
      </c>
      <c r="E17" s="3">
        <v>11</v>
      </c>
      <c r="F17" s="3" t="s">
        <v>14</v>
      </c>
      <c r="G17" s="3" t="s">
        <v>35</v>
      </c>
      <c r="H17" s="3">
        <v>335</v>
      </c>
      <c r="I17" s="12">
        <v>566</v>
      </c>
      <c r="J17" s="3">
        <v>410.7</v>
      </c>
      <c r="K17" s="3">
        <v>410.7</v>
      </c>
      <c r="L17" s="12">
        <v>410.7</v>
      </c>
      <c r="M17" s="38" t="s">
        <v>57</v>
      </c>
      <c r="N17" s="39"/>
    </row>
    <row r="18" spans="1:14" ht="85.5" customHeight="1" x14ac:dyDescent="0.25">
      <c r="A18" s="28" t="s">
        <v>41</v>
      </c>
      <c r="B18" s="29"/>
      <c r="C18" s="30"/>
      <c r="D18" s="6">
        <v>7951700</v>
      </c>
      <c r="E18" s="3" t="s">
        <v>23</v>
      </c>
      <c r="F18" s="3" t="s">
        <v>14</v>
      </c>
      <c r="G18" s="3" t="s">
        <v>36</v>
      </c>
      <c r="H18" s="3">
        <v>335</v>
      </c>
      <c r="I18" s="12">
        <v>480.8</v>
      </c>
      <c r="J18" s="3"/>
      <c r="K18" s="3"/>
      <c r="L18" s="3"/>
      <c r="M18" s="33"/>
      <c r="N18" s="35"/>
    </row>
    <row r="19" spans="1:14" ht="47.25" customHeight="1" x14ac:dyDescent="0.25">
      <c r="A19" s="28" t="s">
        <v>42</v>
      </c>
      <c r="B19" s="29"/>
      <c r="C19" s="30"/>
      <c r="D19" s="6">
        <v>7951800</v>
      </c>
      <c r="E19" s="3" t="s">
        <v>23</v>
      </c>
      <c r="F19" s="3" t="s">
        <v>17</v>
      </c>
      <c r="G19" s="3">
        <v>500</v>
      </c>
      <c r="H19" s="3">
        <v>335</v>
      </c>
      <c r="I19" s="12">
        <v>5</v>
      </c>
      <c r="J19" s="3"/>
      <c r="K19" s="3"/>
      <c r="L19" s="3"/>
      <c r="M19" s="33"/>
      <c r="N19" s="35"/>
    </row>
    <row r="20" spans="1:14" ht="25.5" customHeight="1" x14ac:dyDescent="0.25">
      <c r="A20" s="31" t="s">
        <v>55</v>
      </c>
      <c r="B20" s="117"/>
      <c r="C20" s="32"/>
      <c r="D20" s="6">
        <v>7950900</v>
      </c>
      <c r="E20" s="3" t="s">
        <v>23</v>
      </c>
      <c r="F20" s="3" t="s">
        <v>18</v>
      </c>
      <c r="G20" s="3">
        <v>500</v>
      </c>
      <c r="H20" s="3">
        <v>335</v>
      </c>
      <c r="I20" s="12">
        <v>120</v>
      </c>
      <c r="J20" s="3">
        <v>116</v>
      </c>
      <c r="K20" s="3">
        <v>116</v>
      </c>
      <c r="L20" s="12">
        <v>116</v>
      </c>
      <c r="M20" s="28" t="s">
        <v>56</v>
      </c>
      <c r="N20" s="30"/>
    </row>
    <row r="21" spans="1:14" ht="48" customHeight="1" x14ac:dyDescent="0.25">
      <c r="A21" s="28" t="s">
        <v>58</v>
      </c>
      <c r="B21" s="29"/>
      <c r="C21" s="30"/>
      <c r="D21" s="6">
        <v>7951200</v>
      </c>
      <c r="E21" s="3" t="s">
        <v>23</v>
      </c>
      <c r="F21" s="3" t="s">
        <v>17</v>
      </c>
      <c r="G21" s="3">
        <v>500</v>
      </c>
      <c r="H21" s="3">
        <v>335</v>
      </c>
      <c r="I21" s="12">
        <v>100</v>
      </c>
      <c r="J21" s="3"/>
      <c r="K21" s="3"/>
      <c r="L21" s="12"/>
      <c r="M21" s="7"/>
      <c r="N21" s="8"/>
    </row>
    <row r="22" spans="1:14" x14ac:dyDescent="0.25">
      <c r="A22" s="33"/>
      <c r="B22" s="34"/>
      <c r="C22" s="35"/>
      <c r="D22" s="2"/>
      <c r="E22" s="1"/>
      <c r="F22" s="1"/>
      <c r="G22" s="1"/>
      <c r="H22" s="1"/>
      <c r="I22" s="1">
        <f>I7+I8+I9+I10+I11+I14+I15+I16+I17+I12+I13+I18+I19+I20+I21</f>
        <v>4617.2</v>
      </c>
      <c r="J22" s="1">
        <f t="shared" ref="J22:L22" si="0">J7+J8+J9+J10+J11+J14+J15+J16+J17+J12+J13+J18+J19+J20+J21</f>
        <v>2878</v>
      </c>
      <c r="K22" s="1">
        <f t="shared" si="0"/>
        <v>2878</v>
      </c>
      <c r="L22" s="1">
        <f t="shared" si="0"/>
        <v>2878</v>
      </c>
      <c r="M22" s="33"/>
      <c r="N22" s="35"/>
    </row>
    <row r="26" spans="1:14" x14ac:dyDescent="0.25">
      <c r="A26" s="36" t="s">
        <v>37</v>
      </c>
      <c r="B26" s="36"/>
      <c r="C26" s="36"/>
      <c r="D26" s="36"/>
      <c r="E26" s="36"/>
      <c r="F26" s="36"/>
      <c r="G26" s="36"/>
      <c r="L26" s="37" t="s">
        <v>38</v>
      </c>
      <c r="M26" s="37"/>
      <c r="N26" s="37"/>
    </row>
  </sheetData>
  <mergeCells count="39">
    <mergeCell ref="A2:N2"/>
    <mergeCell ref="A3:N3"/>
    <mergeCell ref="A4:N4"/>
    <mergeCell ref="A5:N5"/>
    <mergeCell ref="A6:C6"/>
    <mergeCell ref="M6:N6"/>
    <mergeCell ref="A7:C7"/>
    <mergeCell ref="M7:N7"/>
    <mergeCell ref="A8:C8"/>
    <mergeCell ref="M8:N8"/>
    <mergeCell ref="A9:C9"/>
    <mergeCell ref="M9:N9"/>
    <mergeCell ref="A10:C10"/>
    <mergeCell ref="M10:N10"/>
    <mergeCell ref="A11:C11"/>
    <mergeCell ref="M11:N11"/>
    <mergeCell ref="A12:C12"/>
    <mergeCell ref="M12:N12"/>
    <mergeCell ref="A13:C13"/>
    <mergeCell ref="M13:N13"/>
    <mergeCell ref="A14:C14"/>
    <mergeCell ref="M14:N14"/>
    <mergeCell ref="A15:C15"/>
    <mergeCell ref="M15:N15"/>
    <mergeCell ref="A16:C16"/>
    <mergeCell ref="M16:N16"/>
    <mergeCell ref="A17:C17"/>
    <mergeCell ref="M17:N17"/>
    <mergeCell ref="A18:C18"/>
    <mergeCell ref="M18:N18"/>
    <mergeCell ref="A19:C19"/>
    <mergeCell ref="M19:N19"/>
    <mergeCell ref="A22:C22"/>
    <mergeCell ref="M22:N22"/>
    <mergeCell ref="A26:G26"/>
    <mergeCell ref="L26:N26"/>
    <mergeCell ref="A20:C20"/>
    <mergeCell ref="M20:N20"/>
    <mergeCell ref="A21:C21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topLeftCell="A10" workbookViewId="0">
      <selection activeCell="J19" sqref="J19"/>
    </sheetView>
  </sheetViews>
  <sheetFormatPr defaultRowHeight="15" x14ac:dyDescent="0.25"/>
  <cols>
    <col min="4" max="4" width="8.5703125" customWidth="1"/>
    <col min="5" max="5" width="4" customWidth="1"/>
    <col min="6" max="6" width="3.5703125" customWidth="1"/>
    <col min="7" max="7" width="5.140625" customWidth="1"/>
    <col min="8" max="8" width="5.28515625" customWidth="1"/>
    <col min="9" max="9" width="8.42578125" customWidth="1"/>
    <col min="11" max="11" width="7.7109375" customWidth="1"/>
    <col min="14" max="14" width="27" customWidth="1"/>
  </cols>
  <sheetData>
    <row r="2" spans="1:14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x14ac:dyDescent="0.25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16.5" customHeight="1" x14ac:dyDescent="0.25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x14ac:dyDescent="0.25">
      <c r="A5" s="50" t="s">
        <v>40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ht="37.5" customHeight="1" x14ac:dyDescent="0.25">
      <c r="A6" s="51" t="s">
        <v>4</v>
      </c>
      <c r="B6" s="52"/>
      <c r="C6" s="53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4" t="s">
        <v>15</v>
      </c>
      <c r="N6" s="55"/>
    </row>
    <row r="7" spans="1:14" ht="59.25" customHeight="1" x14ac:dyDescent="0.25">
      <c r="A7" s="28" t="s">
        <v>16</v>
      </c>
      <c r="B7" s="29"/>
      <c r="C7" s="30"/>
      <c r="D7" s="6">
        <v>7950100</v>
      </c>
      <c r="E7" s="3" t="s">
        <v>14</v>
      </c>
      <c r="F7" s="3">
        <v>13</v>
      </c>
      <c r="G7" s="3">
        <v>500</v>
      </c>
      <c r="H7" s="3">
        <v>335</v>
      </c>
      <c r="I7" s="3">
        <v>1740.8</v>
      </c>
      <c r="J7" s="3">
        <v>291.39999999999998</v>
      </c>
      <c r="K7" s="3">
        <v>291.39999999999998</v>
      </c>
      <c r="L7" s="3">
        <v>291.39999999999998</v>
      </c>
      <c r="M7" s="28" t="s">
        <v>43</v>
      </c>
      <c r="N7" s="30"/>
    </row>
    <row r="8" spans="1:14" ht="48.75" customHeight="1" x14ac:dyDescent="0.25">
      <c r="A8" s="28" t="s">
        <v>20</v>
      </c>
      <c r="B8" s="29"/>
      <c r="C8" s="30"/>
      <c r="D8" s="6">
        <v>7950300</v>
      </c>
      <c r="E8" s="3" t="s">
        <v>17</v>
      </c>
      <c r="F8" s="3" t="s">
        <v>18</v>
      </c>
      <c r="G8" s="3">
        <v>500</v>
      </c>
      <c r="H8" s="3">
        <v>335</v>
      </c>
      <c r="I8" s="3">
        <v>610</v>
      </c>
      <c r="J8" s="3">
        <v>583.29999999999995</v>
      </c>
      <c r="K8" s="3">
        <v>583.29999999999995</v>
      </c>
      <c r="L8" s="3">
        <v>583.29999999999995</v>
      </c>
      <c r="M8" s="28" t="s">
        <v>44</v>
      </c>
      <c r="N8" s="30"/>
    </row>
    <row r="9" spans="1:14" ht="49.5" customHeight="1" x14ac:dyDescent="0.25">
      <c r="A9" s="47" t="s">
        <v>19</v>
      </c>
      <c r="B9" s="48"/>
      <c r="C9" s="49"/>
      <c r="D9" s="9">
        <v>7950400</v>
      </c>
      <c r="E9" s="3" t="s">
        <v>17</v>
      </c>
      <c r="F9" s="3">
        <v>10</v>
      </c>
      <c r="G9" s="3">
        <v>500</v>
      </c>
      <c r="H9" s="3">
        <v>335</v>
      </c>
      <c r="I9" s="3">
        <v>300</v>
      </c>
      <c r="J9" s="3">
        <v>270.10000000000002</v>
      </c>
      <c r="K9" s="3">
        <v>270.10000000000002</v>
      </c>
      <c r="L9" s="3">
        <v>270.10000000000002</v>
      </c>
      <c r="M9" s="28" t="s">
        <v>45</v>
      </c>
      <c r="N9" s="30"/>
    </row>
    <row r="10" spans="1:14" ht="95.25" customHeight="1" x14ac:dyDescent="0.25">
      <c r="A10" s="28" t="s">
        <v>22</v>
      </c>
      <c r="B10" s="44"/>
      <c r="C10" s="39"/>
      <c r="D10" s="6">
        <v>7950700</v>
      </c>
      <c r="E10" s="3" t="s">
        <v>23</v>
      </c>
      <c r="F10" s="3" t="s">
        <v>14</v>
      </c>
      <c r="G10" s="3">
        <v>500</v>
      </c>
      <c r="H10" s="3">
        <v>335</v>
      </c>
      <c r="I10" s="3">
        <v>1690.2</v>
      </c>
      <c r="J10" s="1">
        <v>512.4</v>
      </c>
      <c r="K10" s="1">
        <v>512.4</v>
      </c>
      <c r="L10" s="1">
        <v>512.4</v>
      </c>
      <c r="M10" s="40" t="s">
        <v>46</v>
      </c>
      <c r="N10" s="41"/>
    </row>
    <row r="11" spans="1:14" ht="54.75" customHeight="1" x14ac:dyDescent="0.25">
      <c r="A11" s="28" t="s">
        <v>24</v>
      </c>
      <c r="B11" s="29"/>
      <c r="C11" s="30"/>
      <c r="D11" s="6">
        <v>7951600</v>
      </c>
      <c r="E11" s="3" t="s">
        <v>23</v>
      </c>
      <c r="F11" s="3" t="s">
        <v>14</v>
      </c>
      <c r="G11" s="3">
        <v>500</v>
      </c>
      <c r="H11" s="3">
        <v>335</v>
      </c>
      <c r="I11" s="3">
        <v>228</v>
      </c>
      <c r="J11" s="3"/>
      <c r="K11" s="3"/>
      <c r="L11" s="3"/>
      <c r="M11" s="40"/>
      <c r="N11" s="41"/>
    </row>
    <row r="12" spans="1:14" ht="39.75" customHeight="1" x14ac:dyDescent="0.25">
      <c r="A12" s="28" t="s">
        <v>25</v>
      </c>
      <c r="B12" s="44"/>
      <c r="C12" s="39"/>
      <c r="D12" s="6">
        <v>7950800</v>
      </c>
      <c r="E12" s="3" t="s">
        <v>23</v>
      </c>
      <c r="F12" s="3" t="s">
        <v>18</v>
      </c>
      <c r="G12" s="10" t="s">
        <v>36</v>
      </c>
      <c r="H12" s="11">
        <v>335</v>
      </c>
      <c r="I12" s="10">
        <v>150</v>
      </c>
      <c r="J12" s="10">
        <v>150</v>
      </c>
      <c r="K12" s="10">
        <v>150</v>
      </c>
      <c r="L12" s="10">
        <v>150</v>
      </c>
      <c r="M12" s="45" t="s">
        <v>26</v>
      </c>
      <c r="N12" s="46"/>
    </row>
    <row r="13" spans="1:14" ht="39.75" customHeight="1" x14ac:dyDescent="0.25">
      <c r="A13" s="28" t="s">
        <v>25</v>
      </c>
      <c r="B13" s="44"/>
      <c r="C13" s="39"/>
      <c r="D13" s="6">
        <v>7950800</v>
      </c>
      <c r="E13" s="3" t="s">
        <v>23</v>
      </c>
      <c r="F13" s="3" t="s">
        <v>18</v>
      </c>
      <c r="G13" s="10">
        <v>500</v>
      </c>
      <c r="H13" s="11">
        <v>335</v>
      </c>
      <c r="I13" s="10">
        <v>264.60000000000002</v>
      </c>
      <c r="J13" s="3">
        <v>67.5</v>
      </c>
      <c r="K13" s="3">
        <v>67.5</v>
      </c>
      <c r="L13" s="3">
        <v>67.5</v>
      </c>
      <c r="M13" s="40" t="s">
        <v>47</v>
      </c>
      <c r="N13" s="41"/>
    </row>
    <row r="14" spans="1:14" x14ac:dyDescent="0.25">
      <c r="A14" s="28" t="s">
        <v>27</v>
      </c>
      <c r="B14" s="29"/>
      <c r="C14" s="30"/>
      <c r="D14" s="6">
        <v>7951300</v>
      </c>
      <c r="E14" s="3" t="s">
        <v>28</v>
      </c>
      <c r="F14" s="3" t="s">
        <v>28</v>
      </c>
      <c r="G14" s="3">
        <v>447</v>
      </c>
      <c r="H14" s="3">
        <v>335</v>
      </c>
      <c r="I14" s="3">
        <v>10</v>
      </c>
      <c r="J14" s="3">
        <v>8</v>
      </c>
      <c r="K14" s="3">
        <v>8</v>
      </c>
      <c r="L14" s="3">
        <v>8</v>
      </c>
      <c r="M14" s="45" t="s">
        <v>39</v>
      </c>
      <c r="N14" s="46"/>
    </row>
    <row r="15" spans="1:14" ht="62.25" customHeight="1" x14ac:dyDescent="0.25">
      <c r="A15" s="28" t="s">
        <v>29</v>
      </c>
      <c r="B15" s="29"/>
      <c r="C15" s="30"/>
      <c r="D15" s="6">
        <v>7951000</v>
      </c>
      <c r="E15" s="3" t="s">
        <v>30</v>
      </c>
      <c r="F15" s="3" t="s">
        <v>14</v>
      </c>
      <c r="G15" s="3">
        <v>614</v>
      </c>
      <c r="H15" s="3">
        <v>335</v>
      </c>
      <c r="I15" s="3">
        <v>60</v>
      </c>
      <c r="J15" s="3">
        <v>60</v>
      </c>
      <c r="K15" s="3">
        <v>60</v>
      </c>
      <c r="L15" s="3">
        <v>60</v>
      </c>
      <c r="M15" s="40" t="s">
        <v>48</v>
      </c>
      <c r="N15" s="41"/>
    </row>
    <row r="16" spans="1:14" ht="39.75" customHeight="1" x14ac:dyDescent="0.25">
      <c r="A16" s="28" t="s">
        <v>31</v>
      </c>
      <c r="B16" s="29"/>
      <c r="C16" s="30"/>
      <c r="D16" s="6">
        <v>7951400</v>
      </c>
      <c r="E16" s="3">
        <v>10</v>
      </c>
      <c r="F16" s="3" t="s">
        <v>32</v>
      </c>
      <c r="G16" s="3" t="s">
        <v>33</v>
      </c>
      <c r="H16" s="3">
        <v>335</v>
      </c>
      <c r="I16" s="3">
        <v>10</v>
      </c>
      <c r="J16" s="3">
        <v>0</v>
      </c>
      <c r="K16" s="3">
        <v>0</v>
      </c>
      <c r="L16" s="3">
        <v>0</v>
      </c>
      <c r="M16" s="33"/>
      <c r="N16" s="35"/>
    </row>
    <row r="17" spans="1:14" ht="103.5" customHeight="1" x14ac:dyDescent="0.25">
      <c r="A17" s="28" t="s">
        <v>34</v>
      </c>
      <c r="B17" s="29"/>
      <c r="C17" s="30"/>
      <c r="D17" s="6">
        <v>7951500</v>
      </c>
      <c r="E17" s="3">
        <v>11</v>
      </c>
      <c r="F17" s="3" t="s">
        <v>14</v>
      </c>
      <c r="G17" s="3" t="s">
        <v>35</v>
      </c>
      <c r="H17" s="3">
        <v>335</v>
      </c>
      <c r="I17" s="3">
        <v>566</v>
      </c>
      <c r="J17" s="3">
        <v>374.8</v>
      </c>
      <c r="K17" s="3">
        <v>374.8</v>
      </c>
      <c r="L17" s="3">
        <v>374.8</v>
      </c>
      <c r="M17" s="38" t="s">
        <v>49</v>
      </c>
      <c r="N17" s="39"/>
    </row>
    <row r="18" spans="1:14" ht="85.5" customHeight="1" x14ac:dyDescent="0.25">
      <c r="A18" s="28" t="s">
        <v>41</v>
      </c>
      <c r="B18" s="29"/>
      <c r="C18" s="30"/>
      <c r="D18" s="6">
        <v>7951700</v>
      </c>
      <c r="E18" s="3" t="s">
        <v>23</v>
      </c>
      <c r="F18" s="3" t="s">
        <v>14</v>
      </c>
      <c r="G18" s="3" t="s">
        <v>36</v>
      </c>
      <c r="H18" s="3">
        <v>335</v>
      </c>
      <c r="I18" s="3">
        <v>480.8</v>
      </c>
      <c r="J18" s="3"/>
      <c r="K18" s="3"/>
      <c r="L18" s="3"/>
      <c r="M18" s="33"/>
      <c r="N18" s="35"/>
    </row>
    <row r="19" spans="1:14" ht="47.25" customHeight="1" x14ac:dyDescent="0.25">
      <c r="A19" s="28" t="s">
        <v>42</v>
      </c>
      <c r="B19" s="29"/>
      <c r="C19" s="30"/>
      <c r="D19" s="6">
        <v>7951800</v>
      </c>
      <c r="E19" s="3" t="s">
        <v>23</v>
      </c>
      <c r="F19" s="3" t="s">
        <v>17</v>
      </c>
      <c r="G19" s="3">
        <v>500</v>
      </c>
      <c r="H19" s="3">
        <v>335</v>
      </c>
      <c r="I19" s="3">
        <v>5</v>
      </c>
      <c r="J19" s="3"/>
      <c r="K19" s="3"/>
      <c r="L19" s="3"/>
      <c r="M19" s="33"/>
      <c r="N19" s="35"/>
    </row>
    <row r="20" spans="1:14" x14ac:dyDescent="0.25">
      <c r="A20" s="33"/>
      <c r="B20" s="34"/>
      <c r="C20" s="35"/>
      <c r="D20" s="2"/>
      <c r="E20" s="1"/>
      <c r="F20" s="1"/>
      <c r="G20" s="1"/>
      <c r="H20" s="1"/>
      <c r="I20" s="1">
        <f>I7+I8+I9+I10+I11+I14+I15+I16+I17+I12+I13+I18+I19</f>
        <v>6115.4000000000005</v>
      </c>
      <c r="J20" s="1">
        <f t="shared" ref="J20:L20" si="0">J7+J8+J9+J10+J11+J14+J15+J16+J17+J12+J13+J18+J19</f>
        <v>2317.5</v>
      </c>
      <c r="K20" s="1">
        <f t="shared" si="0"/>
        <v>2317.5</v>
      </c>
      <c r="L20" s="1">
        <f t="shared" si="0"/>
        <v>2317.5</v>
      </c>
      <c r="M20" s="33"/>
      <c r="N20" s="35"/>
    </row>
    <row r="24" spans="1:14" x14ac:dyDescent="0.25">
      <c r="A24" s="36" t="s">
        <v>37</v>
      </c>
      <c r="B24" s="36"/>
      <c r="C24" s="36"/>
      <c r="D24" s="36"/>
      <c r="E24" s="36"/>
      <c r="F24" s="36"/>
      <c r="G24" s="36"/>
      <c r="L24" s="37" t="s">
        <v>38</v>
      </c>
      <c r="M24" s="37"/>
      <c r="N24" s="37"/>
    </row>
  </sheetData>
  <mergeCells count="36">
    <mergeCell ref="A2:N2"/>
    <mergeCell ref="A3:N3"/>
    <mergeCell ref="A4:N4"/>
    <mergeCell ref="A5:N5"/>
    <mergeCell ref="A6:C6"/>
    <mergeCell ref="M6:N6"/>
    <mergeCell ref="A7:C7"/>
    <mergeCell ref="M7:N7"/>
    <mergeCell ref="A8:C8"/>
    <mergeCell ref="M8:N8"/>
    <mergeCell ref="A9:C9"/>
    <mergeCell ref="M9:N9"/>
    <mergeCell ref="A10:C10"/>
    <mergeCell ref="M10:N10"/>
    <mergeCell ref="A11:C11"/>
    <mergeCell ref="M11:N11"/>
    <mergeCell ref="A12:C12"/>
    <mergeCell ref="M12:N12"/>
    <mergeCell ref="A16:C16"/>
    <mergeCell ref="M16:N16"/>
    <mergeCell ref="A17:C17"/>
    <mergeCell ref="M17:N17"/>
    <mergeCell ref="A13:C13"/>
    <mergeCell ref="M13:N13"/>
    <mergeCell ref="A14:C14"/>
    <mergeCell ref="M14:N14"/>
    <mergeCell ref="A15:C15"/>
    <mergeCell ref="M15:N15"/>
    <mergeCell ref="A20:C20"/>
    <mergeCell ref="M20:N20"/>
    <mergeCell ref="A24:G24"/>
    <mergeCell ref="L24:N24"/>
    <mergeCell ref="A18:C18"/>
    <mergeCell ref="A19:C19"/>
    <mergeCell ref="M18:N18"/>
    <mergeCell ref="M19:N19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topLeftCell="A10" workbookViewId="0">
      <selection activeCell="M16" sqref="M16:N16"/>
    </sheetView>
  </sheetViews>
  <sheetFormatPr defaultRowHeight="15" x14ac:dyDescent="0.25"/>
  <cols>
    <col min="5" max="5" width="4" customWidth="1"/>
    <col min="6" max="6" width="3.5703125" customWidth="1"/>
    <col min="7" max="7" width="5.140625" customWidth="1"/>
    <col min="8" max="8" width="5.28515625" customWidth="1"/>
    <col min="14" max="14" width="27" customWidth="1"/>
  </cols>
  <sheetData>
    <row r="2" spans="1:14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x14ac:dyDescent="0.25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16.5" customHeight="1" x14ac:dyDescent="0.25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x14ac:dyDescent="0.25">
      <c r="A5" s="50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ht="28.5" customHeight="1" x14ac:dyDescent="0.25">
      <c r="A6" s="51" t="s">
        <v>4</v>
      </c>
      <c r="B6" s="52"/>
      <c r="C6" s="53"/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4" t="s">
        <v>15</v>
      </c>
      <c r="N6" s="55"/>
    </row>
    <row r="7" spans="1:14" ht="33" customHeight="1" x14ac:dyDescent="0.25">
      <c r="A7" s="28" t="s">
        <v>16</v>
      </c>
      <c r="B7" s="29"/>
      <c r="C7" s="30"/>
      <c r="D7" s="6">
        <v>7950100</v>
      </c>
      <c r="E7" s="3" t="s">
        <v>14</v>
      </c>
      <c r="F7" s="3">
        <v>13</v>
      </c>
      <c r="G7" s="3">
        <v>500</v>
      </c>
      <c r="H7" s="3">
        <v>335</v>
      </c>
      <c r="I7" s="3">
        <v>1740.8</v>
      </c>
      <c r="J7" s="3">
        <v>0</v>
      </c>
      <c r="K7" s="3">
        <v>0</v>
      </c>
      <c r="L7" s="3">
        <v>0</v>
      </c>
      <c r="M7" s="33"/>
      <c r="N7" s="35"/>
    </row>
    <row r="8" spans="1:14" ht="48.75" customHeight="1" x14ac:dyDescent="0.25">
      <c r="A8" s="28" t="s">
        <v>20</v>
      </c>
      <c r="B8" s="29"/>
      <c r="C8" s="30"/>
      <c r="D8" s="6">
        <v>7950300</v>
      </c>
      <c r="E8" s="3" t="s">
        <v>17</v>
      </c>
      <c r="F8" s="3" t="s">
        <v>18</v>
      </c>
      <c r="G8" s="3">
        <v>500</v>
      </c>
      <c r="H8" s="3">
        <v>335</v>
      </c>
      <c r="I8" s="3">
        <v>500</v>
      </c>
      <c r="J8" s="3">
        <v>0</v>
      </c>
      <c r="K8" s="3">
        <v>0</v>
      </c>
      <c r="L8" s="3">
        <v>0</v>
      </c>
      <c r="M8" s="33"/>
      <c r="N8" s="35"/>
    </row>
    <row r="9" spans="1:14" ht="49.5" customHeight="1" x14ac:dyDescent="0.25">
      <c r="A9" s="47" t="s">
        <v>19</v>
      </c>
      <c r="B9" s="48"/>
      <c r="C9" s="49"/>
      <c r="D9" s="9">
        <v>7950400</v>
      </c>
      <c r="E9" s="3" t="s">
        <v>17</v>
      </c>
      <c r="F9" s="3">
        <v>10</v>
      </c>
      <c r="G9" s="3">
        <v>500</v>
      </c>
      <c r="H9" s="3">
        <v>335</v>
      </c>
      <c r="I9" s="3">
        <v>300</v>
      </c>
      <c r="J9" s="3">
        <v>257</v>
      </c>
      <c r="K9" s="3">
        <v>257</v>
      </c>
      <c r="L9" s="3">
        <v>257</v>
      </c>
      <c r="M9" s="28" t="s">
        <v>21</v>
      </c>
      <c r="N9" s="30"/>
    </row>
    <row r="10" spans="1:14" ht="95.25" customHeight="1" x14ac:dyDescent="0.25">
      <c r="A10" s="28" t="s">
        <v>22</v>
      </c>
      <c r="B10" s="44"/>
      <c r="C10" s="39"/>
      <c r="D10" s="6">
        <v>7950700</v>
      </c>
      <c r="E10" s="3" t="s">
        <v>23</v>
      </c>
      <c r="F10" s="3" t="s">
        <v>14</v>
      </c>
      <c r="G10" s="3">
        <v>500</v>
      </c>
      <c r="H10" s="3">
        <v>335</v>
      </c>
      <c r="I10" s="3">
        <v>2696</v>
      </c>
      <c r="J10" s="1">
        <v>0</v>
      </c>
      <c r="K10" s="1">
        <v>0</v>
      </c>
      <c r="L10" s="1">
        <v>0</v>
      </c>
      <c r="M10" s="33"/>
      <c r="N10" s="35"/>
    </row>
    <row r="11" spans="1:14" ht="54.75" customHeight="1" x14ac:dyDescent="0.25">
      <c r="A11" s="28" t="s">
        <v>24</v>
      </c>
      <c r="B11" s="29"/>
      <c r="C11" s="30"/>
      <c r="D11" s="6">
        <v>7951600</v>
      </c>
      <c r="E11" s="3" t="s">
        <v>23</v>
      </c>
      <c r="F11" s="3" t="s">
        <v>14</v>
      </c>
      <c r="G11" s="3">
        <v>500</v>
      </c>
      <c r="H11" s="3">
        <v>335</v>
      </c>
      <c r="I11" s="3">
        <v>228</v>
      </c>
      <c r="J11" s="1">
        <v>0</v>
      </c>
      <c r="K11" s="1">
        <v>0</v>
      </c>
      <c r="L11" s="1">
        <v>0</v>
      </c>
      <c r="M11" s="33"/>
      <c r="N11" s="35"/>
    </row>
    <row r="12" spans="1:14" ht="39.75" customHeight="1" x14ac:dyDescent="0.25">
      <c r="A12" s="28" t="s">
        <v>25</v>
      </c>
      <c r="B12" s="44"/>
      <c r="C12" s="39"/>
      <c r="D12" s="6">
        <v>7950800</v>
      </c>
      <c r="E12" s="3" t="s">
        <v>23</v>
      </c>
      <c r="F12" s="3" t="s">
        <v>18</v>
      </c>
      <c r="G12" s="10" t="s">
        <v>36</v>
      </c>
      <c r="H12" s="11">
        <v>335</v>
      </c>
      <c r="I12" s="10">
        <v>150</v>
      </c>
      <c r="J12" s="10">
        <v>150</v>
      </c>
      <c r="K12" s="10">
        <v>150</v>
      </c>
      <c r="L12" s="10">
        <v>150</v>
      </c>
      <c r="M12" s="33" t="s">
        <v>26</v>
      </c>
      <c r="N12" s="35"/>
    </row>
    <row r="13" spans="1:14" ht="39.75" customHeight="1" x14ac:dyDescent="0.25">
      <c r="A13" s="28" t="s">
        <v>25</v>
      </c>
      <c r="B13" s="44"/>
      <c r="C13" s="39"/>
      <c r="D13" s="6">
        <v>7950800</v>
      </c>
      <c r="E13" s="3" t="s">
        <v>23</v>
      </c>
      <c r="F13" s="3" t="s">
        <v>18</v>
      </c>
      <c r="G13" s="10">
        <v>500</v>
      </c>
      <c r="H13" s="11">
        <v>335</v>
      </c>
      <c r="I13" s="10">
        <v>66.599999999999994</v>
      </c>
      <c r="J13" s="10">
        <v>0</v>
      </c>
      <c r="K13" s="10">
        <v>0</v>
      </c>
      <c r="L13" s="10">
        <v>0</v>
      </c>
      <c r="M13" s="33"/>
      <c r="N13" s="35"/>
    </row>
    <row r="14" spans="1:14" x14ac:dyDescent="0.25">
      <c r="A14" s="28" t="s">
        <v>27</v>
      </c>
      <c r="B14" s="29"/>
      <c r="C14" s="30"/>
      <c r="D14" s="6">
        <v>7951300</v>
      </c>
      <c r="E14" s="3" t="s">
        <v>28</v>
      </c>
      <c r="F14" s="3" t="s">
        <v>28</v>
      </c>
      <c r="G14" s="3">
        <v>447</v>
      </c>
      <c r="H14" s="3">
        <v>335</v>
      </c>
      <c r="I14" s="3">
        <v>10</v>
      </c>
      <c r="J14" s="3">
        <v>8</v>
      </c>
      <c r="K14" s="3">
        <v>8</v>
      </c>
      <c r="L14" s="3">
        <v>8</v>
      </c>
      <c r="M14" s="45" t="s">
        <v>39</v>
      </c>
      <c r="N14" s="46"/>
    </row>
    <row r="15" spans="1:14" ht="62.25" customHeight="1" x14ac:dyDescent="0.25">
      <c r="A15" s="28" t="s">
        <v>29</v>
      </c>
      <c r="B15" s="29"/>
      <c r="C15" s="30"/>
      <c r="D15" s="6">
        <v>7951000</v>
      </c>
      <c r="E15" s="3" t="s">
        <v>30</v>
      </c>
      <c r="F15" s="3" t="s">
        <v>14</v>
      </c>
      <c r="G15" s="3">
        <v>614</v>
      </c>
      <c r="H15" s="3">
        <v>335</v>
      </c>
      <c r="I15" s="3">
        <v>60</v>
      </c>
      <c r="J15" s="3">
        <v>0</v>
      </c>
      <c r="K15" s="3">
        <v>0</v>
      </c>
      <c r="L15" s="3">
        <v>0</v>
      </c>
      <c r="M15" s="42"/>
      <c r="N15" s="43"/>
    </row>
    <row r="16" spans="1:14" ht="39.75" customHeight="1" x14ac:dyDescent="0.25">
      <c r="A16" s="28" t="s">
        <v>31</v>
      </c>
      <c r="B16" s="29"/>
      <c r="C16" s="30"/>
      <c r="D16" s="6">
        <v>7951400</v>
      </c>
      <c r="E16" s="3">
        <v>10</v>
      </c>
      <c r="F16" s="3" t="s">
        <v>32</v>
      </c>
      <c r="G16" s="3" t="s">
        <v>33</v>
      </c>
      <c r="H16" s="3">
        <v>335</v>
      </c>
      <c r="I16" s="3">
        <v>0</v>
      </c>
      <c r="J16" s="3">
        <v>0</v>
      </c>
      <c r="K16" s="3">
        <v>0</v>
      </c>
      <c r="L16" s="3">
        <v>0</v>
      </c>
      <c r="M16" s="33"/>
      <c r="N16" s="35"/>
    </row>
    <row r="17" spans="1:14" ht="73.5" customHeight="1" x14ac:dyDescent="0.25">
      <c r="A17" s="28" t="s">
        <v>34</v>
      </c>
      <c r="B17" s="29"/>
      <c r="C17" s="30"/>
      <c r="D17" s="6">
        <v>7951500</v>
      </c>
      <c r="E17" s="3">
        <v>11</v>
      </c>
      <c r="F17" s="3" t="s">
        <v>14</v>
      </c>
      <c r="G17" s="3" t="s">
        <v>35</v>
      </c>
      <c r="H17" s="3">
        <v>335</v>
      </c>
      <c r="I17" s="3">
        <v>566</v>
      </c>
      <c r="J17" s="3">
        <v>306</v>
      </c>
      <c r="K17" s="3">
        <v>306</v>
      </c>
      <c r="L17" s="3">
        <v>306</v>
      </c>
      <c r="M17" s="38" t="s">
        <v>50</v>
      </c>
      <c r="N17" s="39"/>
    </row>
    <row r="18" spans="1:14" x14ac:dyDescent="0.25">
      <c r="A18" s="33"/>
      <c r="B18" s="34"/>
      <c r="C18" s="35"/>
      <c r="D18" s="2"/>
      <c r="E18" s="1"/>
      <c r="F18" s="1"/>
      <c r="G18" s="1"/>
      <c r="H18" s="1"/>
      <c r="I18" s="1"/>
      <c r="J18" s="1"/>
      <c r="K18" s="1"/>
      <c r="L18" s="1"/>
      <c r="M18" s="33"/>
      <c r="N18" s="35"/>
    </row>
    <row r="19" spans="1:14" x14ac:dyDescent="0.25">
      <c r="A19" s="33"/>
      <c r="B19" s="34"/>
      <c r="C19" s="35"/>
      <c r="D19" s="2"/>
      <c r="E19" s="1"/>
      <c r="F19" s="1"/>
      <c r="G19" s="1"/>
      <c r="H19" s="1"/>
      <c r="I19" s="1">
        <f>I7+I8+I9+I10+I11+I14+I15+I16+I17+I12+I13</f>
        <v>6317.4000000000005</v>
      </c>
      <c r="J19" s="1">
        <f t="shared" ref="J19:L19" si="0">J7+J8+J9+J10+J11+J14+J15+J16+J17+J12+J13</f>
        <v>721</v>
      </c>
      <c r="K19" s="1">
        <f t="shared" si="0"/>
        <v>721</v>
      </c>
      <c r="L19" s="1">
        <f t="shared" si="0"/>
        <v>721</v>
      </c>
      <c r="M19" s="33"/>
      <c r="N19" s="35"/>
    </row>
    <row r="23" spans="1:14" x14ac:dyDescent="0.25">
      <c r="A23" s="36" t="s">
        <v>37</v>
      </c>
      <c r="B23" s="36"/>
      <c r="C23" s="36"/>
      <c r="D23" s="36"/>
      <c r="E23" s="36"/>
      <c r="F23" s="36"/>
      <c r="G23" s="36"/>
      <c r="L23" s="37" t="s">
        <v>38</v>
      </c>
      <c r="M23" s="37"/>
      <c r="N23" s="37"/>
    </row>
  </sheetData>
  <mergeCells count="34">
    <mergeCell ref="A10:C10"/>
    <mergeCell ref="A2:N2"/>
    <mergeCell ref="A3:N3"/>
    <mergeCell ref="A4:N4"/>
    <mergeCell ref="A5:N5"/>
    <mergeCell ref="A6:C6"/>
    <mergeCell ref="M6:N6"/>
    <mergeCell ref="A7:C7"/>
    <mergeCell ref="A8:C8"/>
    <mergeCell ref="A9:C9"/>
    <mergeCell ref="A13:C13"/>
    <mergeCell ref="M13:N13"/>
    <mergeCell ref="A18:C18"/>
    <mergeCell ref="A19:C19"/>
    <mergeCell ref="M7:N7"/>
    <mergeCell ref="M8:N8"/>
    <mergeCell ref="M9:N9"/>
    <mergeCell ref="M10:N10"/>
    <mergeCell ref="M11:N11"/>
    <mergeCell ref="M12:N12"/>
    <mergeCell ref="M14:N14"/>
    <mergeCell ref="M15:N15"/>
    <mergeCell ref="A11:C11"/>
    <mergeCell ref="A12:C12"/>
    <mergeCell ref="A14:C14"/>
    <mergeCell ref="A15:C15"/>
    <mergeCell ref="A23:G23"/>
    <mergeCell ref="L23:N23"/>
    <mergeCell ref="M16:N16"/>
    <mergeCell ref="M17:N17"/>
    <mergeCell ref="M18:N18"/>
    <mergeCell ref="M19:N19"/>
    <mergeCell ref="A16:C16"/>
    <mergeCell ref="A17:C1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2кв2013</vt:lpstr>
      <vt:lpstr>1кв2013</vt:lpstr>
      <vt:lpstr>2012 (2)</vt:lpstr>
      <vt:lpstr>2012</vt:lpstr>
      <vt:lpstr>4кв 2011</vt:lpstr>
      <vt:lpstr>2011год</vt:lpstr>
      <vt:lpstr>3кв2012</vt:lpstr>
      <vt:lpstr>2кв2012</vt:lpstr>
      <vt:lpstr>1кв2012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chihacheva_t_g</dc:creator>
  <cp:lastModifiedBy>chihacheva_t_g</cp:lastModifiedBy>
  <cp:lastPrinted>2013-10-01T00:34:56Z</cp:lastPrinted>
  <dcterms:created xsi:type="dcterms:W3CDTF">2012-10-01T02:32:21Z</dcterms:created>
  <dcterms:modified xsi:type="dcterms:W3CDTF">2013-10-01T00:35:34Z</dcterms:modified>
</cp:coreProperties>
</file>